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21CCB609-22F7-413E-8736-238F60F9F42A}" xr6:coauthVersionLast="36" xr6:coauthVersionMax="47" xr10:uidLastSave="{00000000-0000-0000-0000-000000000000}"/>
  <bookViews>
    <workbookView xWindow="0" yWindow="0" windowWidth="23040" windowHeight="9540" xr2:uid="{00000000-000D-0000-FFFF-FFFF00000000}"/>
  </bookViews>
  <sheets>
    <sheet name="Feuil1" sheetId="1" r:id="rId1"/>
  </sheets>
  <definedNames>
    <definedName name="_xlnm.Print_Area" localSheetId="0">Feuil1!$A$1:$R$94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8" i="1" l="1"/>
  <c r="S54" i="1"/>
  <c r="R98" i="1" l="1"/>
  <c r="Q98" i="1"/>
  <c r="P98" i="1"/>
  <c r="O98" i="1"/>
  <c r="N98" i="1"/>
  <c r="M98" i="1"/>
  <c r="L98" i="1"/>
  <c r="K98" i="1"/>
  <c r="J98" i="1"/>
  <c r="I98" i="1"/>
  <c r="H98" i="1"/>
  <c r="G98" i="1"/>
  <c r="E98" i="1"/>
  <c r="D98" i="1"/>
  <c r="F95" i="1"/>
  <c r="F70" i="1"/>
  <c r="F98" i="1" s="1"/>
  <c r="P54" i="1" l="1"/>
  <c r="I54" i="1"/>
  <c r="H54" i="1"/>
  <c r="F54" i="1"/>
  <c r="G54" i="1"/>
  <c r="C54" i="1"/>
  <c r="E54" i="1" l="1"/>
  <c r="D54" i="1"/>
  <c r="J54" i="1"/>
  <c r="N54" i="1"/>
  <c r="O54" i="1"/>
  <c r="R54" i="1"/>
  <c r="I32" i="1" l="1"/>
  <c r="I11" i="1"/>
  <c r="I16" i="1"/>
  <c r="I20" i="1"/>
  <c r="I6" i="1"/>
  <c r="L6" i="1"/>
  <c r="M6" i="1"/>
  <c r="M54" i="1" s="1"/>
  <c r="P6" i="1"/>
  <c r="Q54" i="1"/>
  <c r="K54" i="1"/>
  <c r="L54" i="1" l="1"/>
</calcChain>
</file>

<file path=xl/sharedStrings.xml><?xml version="1.0" encoding="utf-8"?>
<sst xmlns="http://schemas.openxmlformats.org/spreadsheetml/2006/main" count="261" uniqueCount="122">
  <si>
    <t>RIVE</t>
  </si>
  <si>
    <t>BATIMENT</t>
  </si>
  <si>
    <t>EA Type 4</t>
  </si>
  <si>
    <t>SDI</t>
  </si>
  <si>
    <t>CMSI</t>
  </si>
  <si>
    <t>Détecteur</t>
  </si>
  <si>
    <t>Déclencheur manuel</t>
  </si>
  <si>
    <t>Alimentation électrique de sécurité</t>
  </si>
  <si>
    <t>Volet de désenfumage</t>
  </si>
  <si>
    <t>Ouvrant</t>
  </si>
  <si>
    <t>Moteur de désenfumage</t>
  </si>
  <si>
    <t>Clapet coupe-feu</t>
  </si>
  <si>
    <t>Porte coupe-feu</t>
  </si>
  <si>
    <t>Arrêt technique</t>
  </si>
  <si>
    <t>Dévérouillage issue de secours</t>
  </si>
  <si>
    <t>DIFFUSEUR SONORE / AGS</t>
  </si>
  <si>
    <t>SYNOPTIQUE / TABLEAU REPORT</t>
  </si>
  <si>
    <t>Détecteur multiponctuel</t>
  </si>
  <si>
    <t>CHU RANGUEIL</t>
  </si>
  <si>
    <t>Rive Droite</t>
  </si>
  <si>
    <t>H2</t>
  </si>
  <si>
    <t>H3</t>
  </si>
  <si>
    <t>Administration (HA)</t>
  </si>
  <si>
    <t>MPR (HR-HM)</t>
  </si>
  <si>
    <t>*</t>
  </si>
  <si>
    <t>Maison du Personnel</t>
  </si>
  <si>
    <t>Routine</t>
  </si>
  <si>
    <t>L1</t>
  </si>
  <si>
    <t>**</t>
  </si>
  <si>
    <t>L2</t>
  </si>
  <si>
    <t>ST (EX EFS)</t>
  </si>
  <si>
    <t>UFSI (ex IMMUNOLOGIE)</t>
  </si>
  <si>
    <t>UHSI</t>
  </si>
  <si>
    <t>Médecine Nucleaire</t>
  </si>
  <si>
    <t>Internat de médecine</t>
  </si>
  <si>
    <t>Internat de Pharmacie</t>
  </si>
  <si>
    <t>Parking Silo</t>
  </si>
  <si>
    <t>***</t>
  </si>
  <si>
    <t>Créche</t>
  </si>
  <si>
    <t>Self</t>
  </si>
  <si>
    <t>CHU LARREY</t>
  </si>
  <si>
    <t>Larrey</t>
  </si>
  <si>
    <t>CHU LA FONTAINE SALEE</t>
  </si>
  <si>
    <t>CHU CHAPITRE</t>
  </si>
  <si>
    <t>Stérilisation</t>
  </si>
  <si>
    <t>PLAC</t>
  </si>
  <si>
    <t>Blanchisserie</t>
  </si>
  <si>
    <t>CHU LOGIPHARMA</t>
  </si>
  <si>
    <t>Logipharma</t>
  </si>
  <si>
    <t>CHU HOTEL DIEU</t>
  </si>
  <si>
    <t>CHU Hotel Dieu</t>
  </si>
  <si>
    <t>CHU La Grave</t>
  </si>
  <si>
    <t>Report commun situé au PC sécurité de Lagrave</t>
  </si>
  <si>
    <t>Cuisnie Satellite</t>
  </si>
  <si>
    <t>Ex PC sécurité</t>
  </si>
  <si>
    <t>Cité de la santé</t>
  </si>
  <si>
    <t>Cité de la santé Alarme technique</t>
  </si>
  <si>
    <t>Orangeraie</t>
  </si>
  <si>
    <t>Point Santé</t>
  </si>
  <si>
    <t>Pinel</t>
  </si>
  <si>
    <t>ATTP</t>
  </si>
  <si>
    <t>Ex BioChimie</t>
  </si>
  <si>
    <t>TOTAL</t>
  </si>
  <si>
    <t>*SDI et CMSI du HA commun avec la maison du personnel et HM/HR</t>
  </si>
  <si>
    <t>**SDI et CMSI de Routine commun avec le L1,L2L3(UPS),CTS et immuno</t>
  </si>
  <si>
    <t>***SDI du Parking Silo commun avec Centrale Secours et le local RH</t>
  </si>
  <si>
    <t>CHU PURPAN</t>
  </si>
  <si>
    <t>Rive Gauche</t>
  </si>
  <si>
    <t>HELISTATION</t>
  </si>
  <si>
    <t>clinique de l'adolescence</t>
  </si>
  <si>
    <t>31 ags + 8 flash + 1 sirene</t>
  </si>
  <si>
    <t>JLA/INTERNAT</t>
  </si>
  <si>
    <t>Psychatrie</t>
  </si>
  <si>
    <t>IFB</t>
  </si>
  <si>
    <t>URM</t>
  </si>
  <si>
    <t>LERICHE</t>
  </si>
  <si>
    <t>PDV</t>
  </si>
  <si>
    <t>Garonne</t>
  </si>
  <si>
    <t xml:space="preserve">PPR </t>
  </si>
  <si>
    <t>222 (193 NSA)</t>
  </si>
  <si>
    <t xml:space="preserve">PEDIATRIE </t>
  </si>
  <si>
    <t>SOUS SOL</t>
  </si>
  <si>
    <t>Non renseigné</t>
  </si>
  <si>
    <t>SUPEA+PODOLOGIE+ANNEXE</t>
  </si>
  <si>
    <t>LAPORTE</t>
  </si>
  <si>
    <t>Administration</t>
  </si>
  <si>
    <t>LEFEBVRE</t>
  </si>
  <si>
    <t>LOGISUD</t>
  </si>
  <si>
    <t>SENS</t>
  </si>
  <si>
    <t> </t>
  </si>
  <si>
    <t>Raymonde Fournet</t>
  </si>
  <si>
    <t>Centrale Energie</t>
  </si>
  <si>
    <t>Services Techniques</t>
  </si>
  <si>
    <t>Locaux Syndicaux</t>
  </si>
  <si>
    <t>Annexe 1 - La Chapelle</t>
  </si>
  <si>
    <t>RIVE GAUCHE - SITES EXTERNES</t>
  </si>
  <si>
    <t>Exterieur RG</t>
  </si>
  <si>
    <t>CMP Cédres Blagnac</t>
  </si>
  <si>
    <t>PREMFS</t>
  </si>
  <si>
    <t>CMP Fronton</t>
  </si>
  <si>
    <t>CAMPS</t>
  </si>
  <si>
    <t>Odontologie (maraichers)</t>
  </si>
  <si>
    <t>MACHINERIE ASC POULHES</t>
  </si>
  <si>
    <t>EX ATELIERS ST (jardiniers)</t>
  </si>
  <si>
    <t>Centrale secours (grpes electrogene)</t>
  </si>
  <si>
    <t xml:space="preserve">Local poste electrique RC </t>
  </si>
  <si>
    <t xml:space="preserve">Local poste electrique RH </t>
  </si>
  <si>
    <t>PRODUCTION ECS /groupe froid</t>
  </si>
  <si>
    <t>cœur historique (SSI St-michel)</t>
  </si>
  <si>
    <t>sainte germaine Halte santé</t>
  </si>
  <si>
    <t>jean de Veyer</t>
  </si>
  <si>
    <t>Rayer ( restructuration)</t>
  </si>
  <si>
    <t>Parking silo</t>
  </si>
  <si>
    <t>SENAC - TURIAF</t>
  </si>
  <si>
    <t xml:space="preserve">  TEP SCAN</t>
  </si>
  <si>
    <t>LAVOISIER</t>
  </si>
  <si>
    <t>Maison de Femmes/ NRBC</t>
  </si>
  <si>
    <t>Algeco PDV</t>
  </si>
  <si>
    <t>Algeco maison medicale HE</t>
  </si>
  <si>
    <t>La fontaine Salée et villa sita bella - Salies du Salat</t>
  </si>
  <si>
    <t>UAE</t>
  </si>
  <si>
    <t>UAE CHAPITRE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</si>
</sst>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00000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2" borderId="1" xfId="0" applyFill="1" applyBorder="1"/>
    <xf numFmtId="0" fontId="0" fillId="3" borderId="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/>
    <xf numFmtId="0" fontId="0" fillId="2" borderId="6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/>
    <xf numFmtId="0" fontId="0" fillId="3" borderId="9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3" borderId="23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6" xfId="0" applyFill="1" applyBorder="1"/>
    <xf numFmtId="0" fontId="0" fillId="2" borderId="27" xfId="0" applyFill="1" applyBorder="1"/>
    <xf numFmtId="0" fontId="0" fillId="2" borderId="29" xfId="0" applyFill="1" applyBorder="1"/>
    <xf numFmtId="0" fontId="0" fillId="2" borderId="30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0" borderId="27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34" xfId="0" applyFont="1" applyFill="1" applyBorder="1" applyAlignment="1">
      <alignment horizontal="center"/>
    </xf>
    <xf numFmtId="0" fontId="3" fillId="6" borderId="35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36" xfId="0" applyFont="1" applyFill="1" applyBorder="1" applyAlignment="1">
      <alignment horizontal="center"/>
    </xf>
    <xf numFmtId="0" fontId="3" fillId="6" borderId="37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5" borderId="22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/>
    </xf>
    <xf numFmtId="0" fontId="0" fillId="0" borderId="39" xfId="0" applyBorder="1"/>
    <xf numFmtId="0" fontId="0" fillId="4" borderId="41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/>
    </xf>
    <xf numFmtId="0" fontId="0" fillId="2" borderId="43" xfId="0" applyFill="1" applyBorder="1"/>
    <xf numFmtId="0" fontId="0" fillId="2" borderId="44" xfId="0" applyFill="1" applyBorder="1"/>
    <xf numFmtId="0" fontId="0" fillId="2" borderId="17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46" xfId="0" applyFill="1" applyBorder="1"/>
    <xf numFmtId="0" fontId="0" fillId="2" borderId="23" xfId="0" applyFill="1" applyBorder="1" applyAlignment="1">
      <alignment horizontal="center" wrapText="1"/>
    </xf>
    <xf numFmtId="0" fontId="0" fillId="2" borderId="47" xfId="0" applyFill="1" applyBorder="1"/>
    <xf numFmtId="0" fontId="0" fillId="2" borderId="18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0" borderId="49" xfId="0" applyBorder="1"/>
    <xf numFmtId="0" fontId="0" fillId="0" borderId="5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3" fillId="6" borderId="51" xfId="0" applyFont="1" applyFill="1" applyBorder="1" applyAlignment="1">
      <alignment horizontal="center" vertical="center"/>
    </xf>
    <xf numFmtId="0" fontId="3" fillId="6" borderId="52" xfId="0" applyFont="1" applyFill="1" applyBorder="1" applyAlignment="1">
      <alignment horizontal="center" vertical="center"/>
    </xf>
    <xf numFmtId="0" fontId="3" fillId="6" borderId="5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9"/>
  <sheetViews>
    <sheetView tabSelected="1" zoomScale="85" zoomScaleNormal="85" zoomScaleSheetLayoutView="97" workbookViewId="0">
      <pane xSplit="2" ySplit="1" topLeftCell="E8" activePane="bottomRight" state="frozen"/>
      <selection pane="topRight" activeCell="C1" sqref="C1"/>
      <selection pane="bottomLeft" activeCell="A2" sqref="A2"/>
      <selection pane="bottomRight" activeCell="U50" sqref="U50"/>
    </sheetView>
  </sheetViews>
  <sheetFormatPr baseColWidth="10" defaultColWidth="8.88671875" defaultRowHeight="14.4" x14ac:dyDescent="0.3"/>
  <cols>
    <col min="1" max="1" width="13.6640625" customWidth="1"/>
    <col min="2" max="2" width="32.33203125" style="14" customWidth="1"/>
    <col min="3" max="3" width="12.33203125" style="14" customWidth="1"/>
    <col min="4" max="19" width="16" style="14" customWidth="1"/>
  </cols>
  <sheetData>
    <row r="1" spans="1:20" ht="69.599999999999994" customHeight="1" x14ac:dyDescent="0.3">
      <c r="A1" s="67" t="s">
        <v>0</v>
      </c>
      <c r="B1" s="68" t="s">
        <v>1</v>
      </c>
      <c r="C1" s="68" t="s">
        <v>2</v>
      </c>
      <c r="D1" s="68" t="s">
        <v>3</v>
      </c>
      <c r="E1" s="69" t="s">
        <v>4</v>
      </c>
      <c r="F1" s="69" t="s">
        <v>5</v>
      </c>
      <c r="G1" s="66" t="s">
        <v>6</v>
      </c>
      <c r="H1" s="66" t="s">
        <v>7</v>
      </c>
      <c r="I1" s="63" t="s">
        <v>8</v>
      </c>
      <c r="J1" s="68" t="s">
        <v>9</v>
      </c>
      <c r="K1" s="66" t="s">
        <v>10</v>
      </c>
      <c r="L1" s="66" t="s">
        <v>11</v>
      </c>
      <c r="M1" s="63" t="s">
        <v>12</v>
      </c>
      <c r="N1" s="63" t="s">
        <v>13</v>
      </c>
      <c r="O1" s="66" t="s">
        <v>14</v>
      </c>
      <c r="P1" s="66" t="s">
        <v>15</v>
      </c>
      <c r="Q1" s="66" t="s">
        <v>16</v>
      </c>
      <c r="R1" s="66" t="s">
        <v>17</v>
      </c>
      <c r="S1" s="64" t="s">
        <v>120</v>
      </c>
    </row>
    <row r="2" spans="1:20" ht="6.75" customHeight="1" thickBot="1" x14ac:dyDescent="0.35">
      <c r="A2" s="12"/>
      <c r="B2" s="65"/>
      <c r="C2" s="65"/>
      <c r="D2" s="65"/>
      <c r="I2" s="65"/>
      <c r="J2" s="65"/>
      <c r="K2" s="65"/>
      <c r="M2" s="65"/>
      <c r="N2" s="65"/>
      <c r="P2" s="62"/>
      <c r="Q2" s="62"/>
      <c r="R2" s="65"/>
    </row>
    <row r="3" spans="1:20" ht="15" thickBot="1" x14ac:dyDescent="0.35">
      <c r="A3" s="56" t="s">
        <v>18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60"/>
    </row>
    <row r="4" spans="1:20" ht="15" thickBot="1" x14ac:dyDescent="0.35">
      <c r="A4" s="56" t="s">
        <v>18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60"/>
    </row>
    <row r="5" spans="1:20" x14ac:dyDescent="0.3">
      <c r="A5" s="23" t="s">
        <v>19</v>
      </c>
      <c r="B5" s="73" t="s">
        <v>20</v>
      </c>
      <c r="C5" s="74"/>
      <c r="D5" s="75">
        <v>2</v>
      </c>
      <c r="E5" s="75">
        <v>4</v>
      </c>
      <c r="F5" s="74">
        <v>1883</v>
      </c>
      <c r="G5" s="74">
        <v>112</v>
      </c>
      <c r="H5" s="76">
        <v>17</v>
      </c>
      <c r="I5" s="74">
        <v>297</v>
      </c>
      <c r="J5" s="74">
        <v>22</v>
      </c>
      <c r="K5" s="74">
        <v>44</v>
      </c>
      <c r="L5" s="74">
        <v>457</v>
      </c>
      <c r="M5" s="74">
        <v>440</v>
      </c>
      <c r="N5" s="74">
        <v>24</v>
      </c>
      <c r="O5" s="74">
        <v>80</v>
      </c>
      <c r="P5" s="74">
        <v>338</v>
      </c>
      <c r="Q5" s="74">
        <v>65</v>
      </c>
      <c r="R5" s="77"/>
      <c r="S5" s="97">
        <v>5</v>
      </c>
    </row>
    <row r="6" spans="1:20" x14ac:dyDescent="0.3">
      <c r="A6" s="24" t="s">
        <v>19</v>
      </c>
      <c r="B6" s="40" t="s">
        <v>21</v>
      </c>
      <c r="C6" s="3"/>
      <c r="D6" s="2">
        <v>1</v>
      </c>
      <c r="E6" s="2">
        <v>1</v>
      </c>
      <c r="F6" s="3">
        <v>593</v>
      </c>
      <c r="G6" s="3">
        <v>116</v>
      </c>
      <c r="H6" s="4">
        <v>4</v>
      </c>
      <c r="I6" s="3">
        <f>23+43</f>
        <v>66</v>
      </c>
      <c r="J6" s="3"/>
      <c r="K6" s="3">
        <v>17</v>
      </c>
      <c r="L6" s="3">
        <f>96+9+2</f>
        <v>107</v>
      </c>
      <c r="M6" s="3">
        <f>142+9</f>
        <v>151</v>
      </c>
      <c r="N6" s="3">
        <v>14</v>
      </c>
      <c r="O6" s="3">
        <v>17</v>
      </c>
      <c r="P6" s="3">
        <f>18+38</f>
        <v>56</v>
      </c>
      <c r="Q6" s="3">
        <v>13</v>
      </c>
      <c r="R6" s="16"/>
      <c r="S6" s="98"/>
    </row>
    <row r="7" spans="1:20" x14ac:dyDescent="0.3">
      <c r="A7" s="24" t="s">
        <v>19</v>
      </c>
      <c r="B7" s="40" t="s">
        <v>22</v>
      </c>
      <c r="C7" s="3"/>
      <c r="D7" s="2">
        <v>1</v>
      </c>
      <c r="E7" s="2">
        <v>1</v>
      </c>
      <c r="F7" s="3">
        <v>121</v>
      </c>
      <c r="G7" s="3">
        <v>24</v>
      </c>
      <c r="H7" s="4">
        <v>3</v>
      </c>
      <c r="I7" s="3">
        <v>6</v>
      </c>
      <c r="J7" s="3">
        <v>5</v>
      </c>
      <c r="K7" s="3">
        <v>2</v>
      </c>
      <c r="L7" s="3">
        <v>16</v>
      </c>
      <c r="M7" s="3">
        <v>14</v>
      </c>
      <c r="N7" s="3">
        <v>1</v>
      </c>
      <c r="O7" s="3">
        <v>6</v>
      </c>
      <c r="P7" s="3">
        <v>5</v>
      </c>
      <c r="Q7" s="3"/>
      <c r="R7" s="16"/>
      <c r="S7" s="98"/>
    </row>
    <row r="8" spans="1:20" x14ac:dyDescent="0.3">
      <c r="A8" s="24" t="s">
        <v>19</v>
      </c>
      <c r="B8" s="40" t="s">
        <v>102</v>
      </c>
      <c r="C8" s="3"/>
      <c r="D8" s="2"/>
      <c r="E8" s="2"/>
      <c r="F8" s="3">
        <v>2</v>
      </c>
      <c r="G8" s="3"/>
      <c r="H8" s="4"/>
      <c r="I8" s="3"/>
      <c r="J8" s="3"/>
      <c r="K8" s="3"/>
      <c r="L8" s="3"/>
      <c r="M8" s="3"/>
      <c r="N8" s="3"/>
      <c r="O8" s="3"/>
      <c r="P8" s="3"/>
      <c r="Q8" s="3"/>
      <c r="R8" s="16"/>
      <c r="S8" s="98"/>
      <c r="T8" s="71"/>
    </row>
    <row r="9" spans="1:20" x14ac:dyDescent="0.3">
      <c r="A9" s="24" t="s">
        <v>19</v>
      </c>
      <c r="B9" s="40" t="s">
        <v>103</v>
      </c>
      <c r="C9" s="3"/>
      <c r="D9" s="2"/>
      <c r="E9" s="2"/>
      <c r="F9" s="3">
        <v>15</v>
      </c>
      <c r="G9" s="3">
        <v>3</v>
      </c>
      <c r="H9" s="4"/>
      <c r="I9" s="3"/>
      <c r="J9" s="3"/>
      <c r="K9" s="3"/>
      <c r="L9" s="3"/>
      <c r="M9" s="3"/>
      <c r="N9" s="3"/>
      <c r="O9" s="3"/>
      <c r="P9" s="3"/>
      <c r="Q9" s="3"/>
      <c r="R9" s="16"/>
      <c r="S9" s="98"/>
    </row>
    <row r="10" spans="1:20" x14ac:dyDescent="0.3">
      <c r="A10" s="24" t="s">
        <v>19</v>
      </c>
      <c r="B10" s="40" t="s">
        <v>107</v>
      </c>
      <c r="C10" s="3"/>
      <c r="D10" s="2"/>
      <c r="E10" s="2"/>
      <c r="F10" s="3">
        <v>5</v>
      </c>
      <c r="G10" s="3">
        <v>3</v>
      </c>
      <c r="H10" s="4"/>
      <c r="I10" s="3"/>
      <c r="J10" s="3"/>
      <c r="K10" s="3"/>
      <c r="L10" s="3"/>
      <c r="M10" s="3"/>
      <c r="N10" s="3"/>
      <c r="O10" s="3"/>
      <c r="P10" s="3"/>
      <c r="Q10" s="3"/>
      <c r="R10" s="16"/>
      <c r="S10" s="98"/>
    </row>
    <row r="11" spans="1:20" x14ac:dyDescent="0.3">
      <c r="A11" s="24" t="s">
        <v>19</v>
      </c>
      <c r="B11" s="40" t="s">
        <v>23</v>
      </c>
      <c r="C11" s="3"/>
      <c r="D11" s="3" t="s">
        <v>24</v>
      </c>
      <c r="E11" s="3" t="s">
        <v>24</v>
      </c>
      <c r="F11" s="3">
        <v>131</v>
      </c>
      <c r="G11" s="3">
        <v>13</v>
      </c>
      <c r="H11" s="3"/>
      <c r="I11" s="4">
        <f>6+9</f>
        <v>15</v>
      </c>
      <c r="J11" s="4">
        <v>6</v>
      </c>
      <c r="K11" s="3"/>
      <c r="L11" s="3">
        <v>23</v>
      </c>
      <c r="M11" s="3">
        <v>12</v>
      </c>
      <c r="N11" s="3">
        <v>3</v>
      </c>
      <c r="O11" s="3">
        <v>4</v>
      </c>
      <c r="P11" s="3">
        <v>7</v>
      </c>
      <c r="Q11" s="3">
        <v>3</v>
      </c>
      <c r="R11" s="16"/>
      <c r="S11" s="98"/>
    </row>
    <row r="12" spans="1:20" x14ac:dyDescent="0.3">
      <c r="A12" s="24" t="s">
        <v>19</v>
      </c>
      <c r="B12" s="40" t="s">
        <v>25</v>
      </c>
      <c r="C12" s="3"/>
      <c r="D12" s="3" t="s">
        <v>24</v>
      </c>
      <c r="E12" s="3" t="s">
        <v>24</v>
      </c>
      <c r="F12" s="3">
        <v>128</v>
      </c>
      <c r="G12" s="3">
        <v>24</v>
      </c>
      <c r="H12" s="4">
        <v>1</v>
      </c>
      <c r="I12" s="3"/>
      <c r="J12" s="3"/>
      <c r="K12" s="3"/>
      <c r="L12" s="3"/>
      <c r="M12" s="3">
        <v>13</v>
      </c>
      <c r="N12" s="3">
        <v>4</v>
      </c>
      <c r="O12" s="3">
        <v>8</v>
      </c>
      <c r="P12" s="3">
        <v>12</v>
      </c>
      <c r="Q12" s="3"/>
      <c r="R12" s="16"/>
      <c r="S12" s="98"/>
    </row>
    <row r="13" spans="1:20" x14ac:dyDescent="0.3">
      <c r="A13" s="24" t="s">
        <v>19</v>
      </c>
      <c r="B13" s="40" t="s">
        <v>26</v>
      </c>
      <c r="C13" s="3"/>
      <c r="D13" s="2">
        <v>1</v>
      </c>
      <c r="E13" s="2">
        <v>1</v>
      </c>
      <c r="F13" s="3">
        <v>137</v>
      </c>
      <c r="G13" s="3">
        <v>18</v>
      </c>
      <c r="H13" s="3">
        <v>1</v>
      </c>
      <c r="I13" s="3">
        <v>3</v>
      </c>
      <c r="J13" s="3"/>
      <c r="K13" s="3">
        <v>1</v>
      </c>
      <c r="L13" s="3">
        <v>2</v>
      </c>
      <c r="M13" s="3">
        <v>8</v>
      </c>
      <c r="N13" s="3">
        <v>3</v>
      </c>
      <c r="O13" s="3">
        <v>4</v>
      </c>
      <c r="P13" s="3">
        <v>8</v>
      </c>
      <c r="Q13" s="3"/>
      <c r="R13" s="16"/>
      <c r="S13" s="98"/>
    </row>
    <row r="14" spans="1:20" x14ac:dyDescent="0.3">
      <c r="A14" s="24" t="s">
        <v>19</v>
      </c>
      <c r="B14" s="40" t="s">
        <v>27</v>
      </c>
      <c r="C14" s="3"/>
      <c r="D14" s="3" t="s">
        <v>28</v>
      </c>
      <c r="E14" s="3" t="s">
        <v>28</v>
      </c>
      <c r="F14" s="2">
        <v>26</v>
      </c>
      <c r="G14" s="3">
        <v>3</v>
      </c>
      <c r="H14" s="3"/>
      <c r="I14" s="3"/>
      <c r="J14" s="3"/>
      <c r="K14" s="3"/>
      <c r="L14" s="3">
        <v>2</v>
      </c>
      <c r="M14" s="3">
        <v>3</v>
      </c>
      <c r="N14" s="3"/>
      <c r="O14" s="3">
        <v>2</v>
      </c>
      <c r="P14" s="3">
        <v>2</v>
      </c>
      <c r="Q14" s="3"/>
      <c r="R14" s="16"/>
      <c r="S14" s="98"/>
    </row>
    <row r="15" spans="1:20" x14ac:dyDescent="0.3">
      <c r="A15" s="24" t="s">
        <v>19</v>
      </c>
      <c r="B15" s="40" t="s">
        <v>29</v>
      </c>
      <c r="C15" s="3"/>
      <c r="D15" s="3" t="s">
        <v>28</v>
      </c>
      <c r="E15" s="3" t="s">
        <v>28</v>
      </c>
      <c r="F15" s="2">
        <v>85</v>
      </c>
      <c r="G15" s="3">
        <v>18</v>
      </c>
      <c r="H15" s="3"/>
      <c r="I15" s="3"/>
      <c r="J15" s="3"/>
      <c r="K15" s="3"/>
      <c r="L15" s="3">
        <v>20</v>
      </c>
      <c r="M15" s="3">
        <v>5</v>
      </c>
      <c r="N15" s="3">
        <v>2</v>
      </c>
      <c r="O15" s="3">
        <v>2</v>
      </c>
      <c r="P15" s="3">
        <v>4</v>
      </c>
      <c r="Q15" s="3">
        <v>2</v>
      </c>
      <c r="R15" s="16"/>
      <c r="S15" s="98"/>
    </row>
    <row r="16" spans="1:20" x14ac:dyDescent="0.3">
      <c r="A16" s="24" t="s">
        <v>19</v>
      </c>
      <c r="B16" s="40" t="s">
        <v>30</v>
      </c>
      <c r="C16" s="3"/>
      <c r="D16" s="3" t="s">
        <v>28</v>
      </c>
      <c r="E16" s="3" t="s">
        <v>28</v>
      </c>
      <c r="F16" s="2">
        <v>24</v>
      </c>
      <c r="G16" s="3">
        <v>7</v>
      </c>
      <c r="H16" s="3"/>
      <c r="I16" s="3">
        <f>3+4</f>
        <v>7</v>
      </c>
      <c r="J16" s="3"/>
      <c r="K16" s="3"/>
      <c r="L16" s="3">
        <v>4</v>
      </c>
      <c r="M16" s="3">
        <v>2</v>
      </c>
      <c r="N16" s="4">
        <v>3</v>
      </c>
      <c r="O16" s="3">
        <v>1</v>
      </c>
      <c r="P16" s="3">
        <v>3</v>
      </c>
      <c r="Q16" s="3"/>
      <c r="R16" s="16"/>
      <c r="S16" s="98"/>
    </row>
    <row r="17" spans="1:19" s="15" customFormat="1" x14ac:dyDescent="0.3">
      <c r="A17" s="24" t="s">
        <v>19</v>
      </c>
      <c r="B17" s="40" t="s">
        <v>31</v>
      </c>
      <c r="C17" s="3"/>
      <c r="D17" s="3" t="s">
        <v>28</v>
      </c>
      <c r="E17" s="3" t="s">
        <v>28</v>
      </c>
      <c r="F17" s="3">
        <v>1</v>
      </c>
      <c r="G17" s="3">
        <v>10</v>
      </c>
      <c r="H17" s="3"/>
      <c r="I17" s="3"/>
      <c r="J17" s="3"/>
      <c r="K17" s="3"/>
      <c r="L17" s="3"/>
      <c r="M17" s="3"/>
      <c r="N17" s="3"/>
      <c r="O17" s="3"/>
      <c r="P17" s="3">
        <v>2</v>
      </c>
      <c r="Q17" s="3"/>
      <c r="R17" s="16"/>
      <c r="S17" s="98"/>
    </row>
    <row r="18" spans="1:19" x14ac:dyDescent="0.3">
      <c r="A18" s="31" t="s">
        <v>19</v>
      </c>
      <c r="B18" s="41" t="s">
        <v>105</v>
      </c>
      <c r="C18" s="32"/>
      <c r="D18" s="32" t="s">
        <v>28</v>
      </c>
      <c r="E18" s="32" t="s">
        <v>28</v>
      </c>
      <c r="F18" s="32">
        <v>3</v>
      </c>
      <c r="G18" s="32">
        <v>3</v>
      </c>
      <c r="H18" s="32"/>
      <c r="I18" s="32"/>
      <c r="J18" s="32"/>
      <c r="K18" s="32"/>
      <c r="L18" s="32"/>
      <c r="M18" s="32"/>
      <c r="N18" s="32"/>
      <c r="O18" s="32"/>
      <c r="P18" s="32">
        <v>1</v>
      </c>
      <c r="Q18" s="32"/>
      <c r="R18" s="33"/>
      <c r="S18" s="98"/>
    </row>
    <row r="19" spans="1:19" x14ac:dyDescent="0.3">
      <c r="A19" s="24" t="s">
        <v>19</v>
      </c>
      <c r="B19" s="40" t="s">
        <v>32</v>
      </c>
      <c r="C19" s="3"/>
      <c r="D19" s="2">
        <v>1</v>
      </c>
      <c r="E19" s="2">
        <v>1</v>
      </c>
      <c r="F19" s="3">
        <v>104</v>
      </c>
      <c r="G19" s="3">
        <v>9</v>
      </c>
      <c r="H19" s="3"/>
      <c r="I19" s="3">
        <v>23</v>
      </c>
      <c r="J19" s="3">
        <v>2</v>
      </c>
      <c r="K19" s="3">
        <v>9</v>
      </c>
      <c r="L19" s="3">
        <v>42</v>
      </c>
      <c r="M19" s="3">
        <v>5</v>
      </c>
      <c r="N19" s="3">
        <v>5</v>
      </c>
      <c r="O19" s="3">
        <v>1</v>
      </c>
      <c r="P19" s="3">
        <v>8</v>
      </c>
      <c r="Q19" s="3">
        <v>1</v>
      </c>
      <c r="R19" s="16"/>
      <c r="S19" s="98"/>
    </row>
    <row r="20" spans="1:19" x14ac:dyDescent="0.3">
      <c r="A20" s="24" t="s">
        <v>19</v>
      </c>
      <c r="B20" s="40" t="s">
        <v>33</v>
      </c>
      <c r="C20" s="3"/>
      <c r="D20" s="2">
        <v>1</v>
      </c>
      <c r="E20" s="2">
        <v>1</v>
      </c>
      <c r="F20" s="3">
        <v>143</v>
      </c>
      <c r="G20" s="2">
        <v>16</v>
      </c>
      <c r="H20" s="3"/>
      <c r="I20" s="3">
        <f>9+11</f>
        <v>20</v>
      </c>
      <c r="J20" s="3"/>
      <c r="K20" s="3">
        <v>7</v>
      </c>
      <c r="L20" s="3">
        <v>40</v>
      </c>
      <c r="M20" s="3">
        <v>8</v>
      </c>
      <c r="N20" s="3">
        <v>8</v>
      </c>
      <c r="O20" s="3">
        <v>5</v>
      </c>
      <c r="P20" s="3">
        <v>6</v>
      </c>
      <c r="Q20" s="3"/>
      <c r="R20" s="16"/>
      <c r="S20" s="98"/>
    </row>
    <row r="21" spans="1:19" x14ac:dyDescent="0.3">
      <c r="A21" s="24" t="s">
        <v>19</v>
      </c>
      <c r="B21" s="40" t="s">
        <v>34</v>
      </c>
      <c r="C21" s="3"/>
      <c r="D21" s="3">
        <v>1</v>
      </c>
      <c r="E21" s="3"/>
      <c r="F21" s="3">
        <v>126</v>
      </c>
      <c r="G21" s="3">
        <v>13</v>
      </c>
      <c r="H21" s="4">
        <v>1</v>
      </c>
      <c r="I21" s="3"/>
      <c r="J21" s="3"/>
      <c r="K21" s="3"/>
      <c r="L21" s="3"/>
      <c r="M21" s="3"/>
      <c r="N21" s="3"/>
      <c r="O21" s="3">
        <v>2</v>
      </c>
      <c r="P21" s="3">
        <v>8</v>
      </c>
      <c r="Q21" s="3"/>
      <c r="R21" s="16"/>
      <c r="S21" s="98"/>
    </row>
    <row r="22" spans="1:19" x14ac:dyDescent="0.3">
      <c r="A22" s="24" t="s">
        <v>19</v>
      </c>
      <c r="B22" s="40" t="s">
        <v>35</v>
      </c>
      <c r="C22" s="3"/>
      <c r="D22" s="3">
        <v>1</v>
      </c>
      <c r="E22" s="3"/>
      <c r="F22" s="3">
        <v>74</v>
      </c>
      <c r="G22" s="3">
        <v>11</v>
      </c>
      <c r="H22" s="4">
        <v>1</v>
      </c>
      <c r="I22" s="3"/>
      <c r="J22" s="3"/>
      <c r="K22" s="3"/>
      <c r="L22" s="3"/>
      <c r="M22" s="3"/>
      <c r="N22" s="3"/>
      <c r="O22" s="3">
        <v>2</v>
      </c>
      <c r="P22" s="3">
        <v>8</v>
      </c>
      <c r="Q22" s="3"/>
      <c r="R22" s="16"/>
      <c r="S22" s="98"/>
    </row>
    <row r="23" spans="1:19" x14ac:dyDescent="0.3">
      <c r="A23" s="24" t="s">
        <v>19</v>
      </c>
      <c r="B23" s="40" t="s">
        <v>36</v>
      </c>
      <c r="C23" s="3"/>
      <c r="D23" s="3">
        <v>1</v>
      </c>
      <c r="E23" s="3"/>
      <c r="F23" s="3"/>
      <c r="G23" s="3">
        <v>20</v>
      </c>
      <c r="H23" s="3"/>
      <c r="I23" s="3"/>
      <c r="J23" s="3"/>
      <c r="K23" s="3"/>
      <c r="L23" s="3"/>
      <c r="M23" s="3"/>
      <c r="N23" s="3"/>
      <c r="O23" s="3"/>
      <c r="P23" s="3">
        <v>20</v>
      </c>
      <c r="Q23" s="3"/>
      <c r="R23" s="7"/>
      <c r="S23" s="98"/>
    </row>
    <row r="24" spans="1:19" x14ac:dyDescent="0.3">
      <c r="A24" s="24" t="s">
        <v>19</v>
      </c>
      <c r="B24" s="40" t="s">
        <v>104</v>
      </c>
      <c r="C24" s="3"/>
      <c r="D24" s="3" t="s">
        <v>37</v>
      </c>
      <c r="E24" s="3"/>
      <c r="F24" s="3">
        <v>35</v>
      </c>
      <c r="G24" s="3">
        <v>6</v>
      </c>
      <c r="H24" s="3"/>
      <c r="I24" s="3"/>
      <c r="J24" s="3"/>
      <c r="K24" s="3"/>
      <c r="L24" s="3"/>
      <c r="M24" s="3"/>
      <c r="N24" s="3"/>
      <c r="O24" s="3"/>
      <c r="P24" s="3">
        <v>10</v>
      </c>
      <c r="Q24" s="3"/>
      <c r="R24" s="7">
        <v>2</v>
      </c>
      <c r="S24" s="98"/>
    </row>
    <row r="25" spans="1:19" s="15" customFormat="1" x14ac:dyDescent="0.3">
      <c r="A25" s="24" t="s">
        <v>19</v>
      </c>
      <c r="B25" s="40" t="s">
        <v>106</v>
      </c>
      <c r="C25" s="3"/>
      <c r="D25" s="3" t="s">
        <v>37</v>
      </c>
      <c r="E25" s="3"/>
      <c r="F25" s="3">
        <v>9</v>
      </c>
      <c r="G25" s="3">
        <v>2</v>
      </c>
      <c r="H25" s="3"/>
      <c r="I25" s="3"/>
      <c r="J25" s="3"/>
      <c r="K25" s="3"/>
      <c r="L25" s="3"/>
      <c r="M25" s="3"/>
      <c r="N25" s="3"/>
      <c r="O25" s="3"/>
      <c r="P25" s="3">
        <v>2</v>
      </c>
      <c r="Q25" s="3"/>
      <c r="R25" s="7"/>
      <c r="S25" s="98"/>
    </row>
    <row r="26" spans="1:19" x14ac:dyDescent="0.3">
      <c r="A26" s="24" t="s">
        <v>19</v>
      </c>
      <c r="B26" s="40" t="s">
        <v>38</v>
      </c>
      <c r="C26" s="3"/>
      <c r="D26" s="2">
        <v>1</v>
      </c>
      <c r="E26" s="2"/>
      <c r="F26" s="2"/>
      <c r="G26" s="3">
        <v>13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16"/>
      <c r="S26" s="98"/>
    </row>
    <row r="27" spans="1:19" x14ac:dyDescent="0.3">
      <c r="A27" s="24" t="s">
        <v>19</v>
      </c>
      <c r="B27" s="40" t="s">
        <v>101</v>
      </c>
      <c r="C27" s="3"/>
      <c r="D27" s="2">
        <v>1</v>
      </c>
      <c r="E27" s="20"/>
      <c r="F27" s="20">
        <v>50</v>
      </c>
      <c r="G27" s="20">
        <v>7</v>
      </c>
      <c r="H27" s="21">
        <v>1</v>
      </c>
      <c r="I27" s="21">
        <v>11</v>
      </c>
      <c r="J27" s="21">
        <v>6</v>
      </c>
      <c r="K27" s="21">
        <v>6</v>
      </c>
      <c r="L27" s="21"/>
      <c r="M27" s="21">
        <v>10</v>
      </c>
      <c r="N27" s="21">
        <v>2</v>
      </c>
      <c r="O27" s="21">
        <v>5</v>
      </c>
      <c r="P27" s="21">
        <v>10</v>
      </c>
      <c r="Q27" s="21"/>
      <c r="R27" s="22"/>
      <c r="S27" s="98"/>
    </row>
    <row r="28" spans="1:19" ht="15" thickBot="1" x14ac:dyDescent="0.35">
      <c r="A28" s="24" t="s">
        <v>19</v>
      </c>
      <c r="B28" s="42" t="s">
        <v>39</v>
      </c>
      <c r="C28" s="10">
        <v>1</v>
      </c>
      <c r="D28" s="9"/>
      <c r="E28" s="9"/>
      <c r="F28" s="9"/>
      <c r="G28" s="9">
        <v>7</v>
      </c>
      <c r="H28" s="10"/>
      <c r="I28" s="10"/>
      <c r="J28" s="10"/>
      <c r="K28" s="10"/>
      <c r="L28" s="10"/>
      <c r="M28" s="10"/>
      <c r="N28" s="10"/>
      <c r="O28" s="10"/>
      <c r="P28" s="10">
        <v>5</v>
      </c>
      <c r="Q28" s="10"/>
      <c r="R28" s="11"/>
      <c r="S28" s="99"/>
    </row>
    <row r="29" spans="1:19" ht="15" thickBot="1" x14ac:dyDescent="0.35">
      <c r="A29" s="56" t="s">
        <v>40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60"/>
    </row>
    <row r="30" spans="1:19" ht="15" thickBot="1" x14ac:dyDescent="0.35">
      <c r="A30" s="25" t="s">
        <v>19</v>
      </c>
      <c r="B30" s="43" t="s">
        <v>41</v>
      </c>
      <c r="C30" s="28"/>
      <c r="D30" s="29">
        <v>2</v>
      </c>
      <c r="E30" s="29">
        <v>2</v>
      </c>
      <c r="F30" s="28">
        <v>1378</v>
      </c>
      <c r="G30" s="28">
        <v>133</v>
      </c>
      <c r="H30" s="28">
        <v>27</v>
      </c>
      <c r="I30" s="28">
        <v>268</v>
      </c>
      <c r="J30" s="28">
        <v>33</v>
      </c>
      <c r="K30" s="28">
        <v>31</v>
      </c>
      <c r="L30" s="28">
        <v>579</v>
      </c>
      <c r="M30" s="28">
        <v>173</v>
      </c>
      <c r="N30" s="28">
        <v>29</v>
      </c>
      <c r="O30" s="28">
        <v>20</v>
      </c>
      <c r="P30" s="28">
        <v>61</v>
      </c>
      <c r="Q30" s="28">
        <v>57</v>
      </c>
      <c r="R30" s="30"/>
      <c r="S30" s="30">
        <v>1</v>
      </c>
    </row>
    <row r="31" spans="1:19" ht="15" thickBot="1" x14ac:dyDescent="0.35">
      <c r="A31" s="56" t="s">
        <v>42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60"/>
    </row>
    <row r="32" spans="1:19" ht="15" thickBot="1" x14ac:dyDescent="0.35">
      <c r="A32" s="79" t="s">
        <v>19</v>
      </c>
      <c r="B32" s="80" t="s">
        <v>119</v>
      </c>
      <c r="C32" s="80"/>
      <c r="D32" s="81">
        <v>1</v>
      </c>
      <c r="E32" s="81">
        <v>1</v>
      </c>
      <c r="F32" s="80">
        <v>292</v>
      </c>
      <c r="G32" s="80">
        <v>46</v>
      </c>
      <c r="H32" s="80">
        <v>3</v>
      </c>
      <c r="I32" s="80">
        <f>17+22</f>
        <v>39</v>
      </c>
      <c r="J32" s="80"/>
      <c r="K32" s="80">
        <v>5</v>
      </c>
      <c r="L32" s="80">
        <v>8</v>
      </c>
      <c r="M32" s="80">
        <v>14</v>
      </c>
      <c r="N32" s="80">
        <v>5</v>
      </c>
      <c r="O32" s="80"/>
      <c r="P32" s="80"/>
      <c r="Q32" s="80">
        <v>2</v>
      </c>
      <c r="R32" s="82"/>
      <c r="S32" s="82">
        <v>1</v>
      </c>
    </row>
    <row r="33" spans="1:19" ht="15" thickBot="1" x14ac:dyDescent="0.35">
      <c r="A33" s="56" t="s">
        <v>43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60"/>
    </row>
    <row r="34" spans="1:19" x14ac:dyDescent="0.3">
      <c r="A34" s="78" t="s">
        <v>19</v>
      </c>
      <c r="B34" s="83" t="s">
        <v>44</v>
      </c>
      <c r="C34" s="83"/>
      <c r="D34" s="75">
        <v>1</v>
      </c>
      <c r="E34" s="75"/>
      <c r="F34" s="75">
        <v>99</v>
      </c>
      <c r="G34" s="75">
        <v>15</v>
      </c>
      <c r="H34" s="74">
        <v>1</v>
      </c>
      <c r="I34" s="74"/>
      <c r="J34" s="74"/>
      <c r="K34" s="74"/>
      <c r="L34" s="74"/>
      <c r="M34" s="76"/>
      <c r="N34" s="74"/>
      <c r="O34" s="76">
        <v>10</v>
      </c>
      <c r="P34" s="76">
        <v>10</v>
      </c>
      <c r="Q34" s="74"/>
      <c r="R34" s="77"/>
      <c r="S34" s="97">
        <v>1</v>
      </c>
    </row>
    <row r="35" spans="1:19" x14ac:dyDescent="0.3">
      <c r="A35" s="1" t="s">
        <v>19</v>
      </c>
      <c r="B35" s="19" t="s">
        <v>45</v>
      </c>
      <c r="C35" s="19"/>
      <c r="D35" s="2">
        <v>1</v>
      </c>
      <c r="E35" s="2"/>
      <c r="F35" s="2">
        <v>4</v>
      </c>
      <c r="G35" s="2">
        <v>8</v>
      </c>
      <c r="H35" s="3"/>
      <c r="I35" s="3"/>
      <c r="J35" s="3"/>
      <c r="K35" s="3"/>
      <c r="L35" s="3"/>
      <c r="M35" s="4"/>
      <c r="N35" s="3"/>
      <c r="O35" s="3"/>
      <c r="P35" s="4">
        <v>5</v>
      </c>
      <c r="Q35" s="3"/>
      <c r="R35" s="16"/>
      <c r="S35" s="98"/>
    </row>
    <row r="36" spans="1:19" ht="15" thickBot="1" x14ac:dyDescent="0.35">
      <c r="A36" s="84" t="s">
        <v>19</v>
      </c>
      <c r="B36" s="85" t="s">
        <v>46</v>
      </c>
      <c r="C36" s="85"/>
      <c r="D36" s="20">
        <v>1</v>
      </c>
      <c r="E36" s="20"/>
      <c r="F36" s="20">
        <v>185</v>
      </c>
      <c r="G36" s="20">
        <v>25</v>
      </c>
      <c r="H36" s="21">
        <v>1</v>
      </c>
      <c r="I36" s="21"/>
      <c r="J36" s="21"/>
      <c r="K36" s="21"/>
      <c r="L36" s="21"/>
      <c r="M36" s="27">
        <v>2</v>
      </c>
      <c r="N36" s="21"/>
      <c r="O36" s="21"/>
      <c r="P36" s="27">
        <v>10</v>
      </c>
      <c r="Q36" s="21"/>
      <c r="R36" s="22"/>
      <c r="S36" s="99"/>
    </row>
    <row r="37" spans="1:19" ht="15" thickBot="1" x14ac:dyDescent="0.35">
      <c r="A37" s="56" t="s">
        <v>47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60"/>
    </row>
    <row r="38" spans="1:19" ht="15" thickBot="1" x14ac:dyDescent="0.35">
      <c r="A38" s="86" t="s">
        <v>19</v>
      </c>
      <c r="B38" s="87" t="s">
        <v>48</v>
      </c>
      <c r="C38" s="87"/>
      <c r="D38" s="88">
        <v>1</v>
      </c>
      <c r="E38" s="88"/>
      <c r="F38" s="87">
        <v>53</v>
      </c>
      <c r="G38" s="87">
        <v>14</v>
      </c>
      <c r="H38" s="87">
        <v>6</v>
      </c>
      <c r="I38" s="87"/>
      <c r="J38" s="87"/>
      <c r="K38" s="87"/>
      <c r="L38" s="87"/>
      <c r="M38" s="87"/>
      <c r="N38" s="87">
        <v>5</v>
      </c>
      <c r="O38" s="87"/>
      <c r="P38" s="87"/>
      <c r="Q38" s="87"/>
      <c r="R38" s="89">
        <v>8</v>
      </c>
      <c r="S38" s="89" t="s">
        <v>121</v>
      </c>
    </row>
    <row r="39" spans="1:19" ht="15" thickBot="1" x14ac:dyDescent="0.35">
      <c r="A39" s="56" t="s">
        <v>49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60"/>
    </row>
    <row r="40" spans="1:19" ht="15" thickBot="1" x14ac:dyDescent="0.35">
      <c r="A40" s="90" t="s">
        <v>19</v>
      </c>
      <c r="B40" s="91" t="s">
        <v>50</v>
      </c>
      <c r="C40" s="92"/>
      <c r="D40" s="93">
        <v>1</v>
      </c>
      <c r="E40" s="94">
        <v>1</v>
      </c>
      <c r="F40" s="95">
        <v>236</v>
      </c>
      <c r="G40" s="95">
        <v>82</v>
      </c>
      <c r="H40" s="94">
        <v>1</v>
      </c>
      <c r="I40" s="95">
        <v>9</v>
      </c>
      <c r="J40" s="95"/>
      <c r="K40" s="95"/>
      <c r="L40" s="95"/>
      <c r="M40" s="94">
        <v>18</v>
      </c>
      <c r="N40" s="94">
        <v>12</v>
      </c>
      <c r="O40" s="95">
        <v>3</v>
      </c>
      <c r="P40" s="94">
        <v>20</v>
      </c>
      <c r="Q40" s="95">
        <v>1</v>
      </c>
      <c r="R40" s="91"/>
      <c r="S40" s="91">
        <v>2</v>
      </c>
    </row>
    <row r="41" spans="1:19" ht="15" thickBot="1" x14ac:dyDescent="0.35">
      <c r="A41" s="56" t="s">
        <v>51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60"/>
    </row>
    <row r="42" spans="1:19" ht="15" customHeight="1" x14ac:dyDescent="0.3">
      <c r="A42" s="78" t="s">
        <v>19</v>
      </c>
      <c r="B42" s="77" t="s">
        <v>108</v>
      </c>
      <c r="C42" s="96"/>
      <c r="D42" s="75">
        <v>2</v>
      </c>
      <c r="E42" s="75">
        <v>2</v>
      </c>
      <c r="F42" s="74">
        <v>545</v>
      </c>
      <c r="G42" s="74">
        <v>42</v>
      </c>
      <c r="H42" s="74">
        <v>1</v>
      </c>
      <c r="I42" s="74"/>
      <c r="J42" s="74"/>
      <c r="K42" s="74"/>
      <c r="L42" s="74"/>
      <c r="M42" s="74"/>
      <c r="N42" s="74"/>
      <c r="O42" s="76"/>
      <c r="P42" s="76">
        <v>15</v>
      </c>
      <c r="Q42" s="57" t="s">
        <v>52</v>
      </c>
      <c r="R42" s="77"/>
      <c r="S42" s="97">
        <v>1</v>
      </c>
    </row>
    <row r="43" spans="1:19" x14ac:dyDescent="0.3">
      <c r="A43" s="1" t="s">
        <v>19</v>
      </c>
      <c r="B43" s="16" t="s">
        <v>53</v>
      </c>
      <c r="C43" s="18"/>
      <c r="D43" s="2">
        <v>1</v>
      </c>
      <c r="E43" s="2"/>
      <c r="F43" s="3">
        <v>16</v>
      </c>
      <c r="G43" s="3">
        <v>6</v>
      </c>
      <c r="H43" s="3"/>
      <c r="I43" s="3"/>
      <c r="J43" s="3"/>
      <c r="K43" s="3"/>
      <c r="L43" s="3"/>
      <c r="M43" s="3"/>
      <c r="N43" s="3"/>
      <c r="O43" s="4"/>
      <c r="P43" s="4">
        <v>2</v>
      </c>
      <c r="Q43" s="57"/>
      <c r="R43" s="16"/>
      <c r="S43" s="98"/>
    </row>
    <row r="44" spans="1:19" x14ac:dyDescent="0.3">
      <c r="A44" s="1" t="s">
        <v>19</v>
      </c>
      <c r="B44" s="16" t="s">
        <v>54</v>
      </c>
      <c r="C44" s="18"/>
      <c r="D44" s="2">
        <v>1</v>
      </c>
      <c r="E44" s="2"/>
      <c r="F44" s="3">
        <v>11</v>
      </c>
      <c r="G44" s="3">
        <v>2</v>
      </c>
      <c r="H44" s="3"/>
      <c r="I44" s="3"/>
      <c r="J44" s="3"/>
      <c r="K44" s="3"/>
      <c r="L44" s="3"/>
      <c r="M44" s="3"/>
      <c r="N44" s="3"/>
      <c r="O44" s="4"/>
      <c r="P44" s="4">
        <v>2</v>
      </c>
      <c r="Q44" s="57"/>
      <c r="R44" s="16"/>
      <c r="S44" s="98"/>
    </row>
    <row r="45" spans="1:19" x14ac:dyDescent="0.3">
      <c r="A45" s="1" t="s">
        <v>19</v>
      </c>
      <c r="B45" s="16" t="s">
        <v>109</v>
      </c>
      <c r="C45" s="18"/>
      <c r="D45" s="2">
        <v>1</v>
      </c>
      <c r="E45" s="2">
        <v>1</v>
      </c>
      <c r="F45" s="3">
        <v>97</v>
      </c>
      <c r="G45" s="3">
        <v>6</v>
      </c>
      <c r="H45" s="3">
        <v>1</v>
      </c>
      <c r="I45" s="3">
        <v>4</v>
      </c>
      <c r="J45" s="3">
        <v>2</v>
      </c>
      <c r="K45" s="3">
        <v>2</v>
      </c>
      <c r="L45" s="3"/>
      <c r="M45" s="3">
        <v>2</v>
      </c>
      <c r="N45" s="3"/>
      <c r="O45" s="4"/>
      <c r="P45" s="4">
        <v>6</v>
      </c>
      <c r="Q45" s="57"/>
      <c r="R45" s="16"/>
      <c r="S45" s="98"/>
    </row>
    <row r="46" spans="1:19" x14ac:dyDescent="0.3">
      <c r="A46" s="1" t="s">
        <v>19</v>
      </c>
      <c r="B46" s="16" t="s">
        <v>55</v>
      </c>
      <c r="C46" s="18"/>
      <c r="D46" s="2">
        <v>1</v>
      </c>
      <c r="E46" s="2">
        <v>1</v>
      </c>
      <c r="F46" s="3">
        <v>2</v>
      </c>
      <c r="G46" s="3">
        <v>25</v>
      </c>
      <c r="H46" s="3">
        <v>2</v>
      </c>
      <c r="I46" s="3">
        <v>32</v>
      </c>
      <c r="J46" s="3"/>
      <c r="K46" s="3">
        <v>8</v>
      </c>
      <c r="L46" s="3">
        <v>34</v>
      </c>
      <c r="M46" s="3">
        <v>5</v>
      </c>
      <c r="N46" s="3">
        <v>8</v>
      </c>
      <c r="O46" s="4">
        <v>3</v>
      </c>
      <c r="P46" s="4">
        <v>53</v>
      </c>
      <c r="Q46" s="57"/>
      <c r="R46" s="16"/>
      <c r="S46" s="98"/>
    </row>
    <row r="47" spans="1:19" ht="15" thickBot="1" x14ac:dyDescent="0.35">
      <c r="A47" s="1" t="s">
        <v>19</v>
      </c>
      <c r="B47" s="16" t="s">
        <v>56</v>
      </c>
      <c r="C47" s="18"/>
      <c r="D47" s="2">
        <v>1</v>
      </c>
      <c r="E47" s="2"/>
      <c r="F47" s="3">
        <v>35</v>
      </c>
      <c r="G47" s="3"/>
      <c r="H47" s="3"/>
      <c r="I47" s="3"/>
      <c r="J47" s="3"/>
      <c r="K47" s="3"/>
      <c r="L47" s="3"/>
      <c r="M47" s="3"/>
      <c r="N47" s="3"/>
      <c r="O47" s="4"/>
      <c r="P47" s="4"/>
      <c r="Q47" s="58"/>
      <c r="R47" s="16"/>
      <c r="S47" s="98"/>
    </row>
    <row r="48" spans="1:19" x14ac:dyDescent="0.3">
      <c r="A48" s="1" t="s">
        <v>19</v>
      </c>
      <c r="B48" s="16" t="s">
        <v>57</v>
      </c>
      <c r="C48" s="18">
        <v>1</v>
      </c>
      <c r="D48" s="2"/>
      <c r="E48" s="2"/>
      <c r="F48" s="3">
        <v>4</v>
      </c>
      <c r="G48" s="3"/>
      <c r="H48" s="3"/>
      <c r="I48" s="3"/>
      <c r="J48" s="3"/>
      <c r="K48" s="3"/>
      <c r="L48" s="3"/>
      <c r="M48" s="3"/>
      <c r="N48" s="3"/>
      <c r="O48" s="4"/>
      <c r="P48" s="4">
        <v>1</v>
      </c>
      <c r="Q48" s="3"/>
      <c r="R48" s="16"/>
      <c r="S48" s="98"/>
    </row>
    <row r="49" spans="1:19" x14ac:dyDescent="0.3">
      <c r="A49" s="1" t="s">
        <v>19</v>
      </c>
      <c r="B49" s="16" t="s">
        <v>58</v>
      </c>
      <c r="C49" s="18">
        <v>1</v>
      </c>
      <c r="D49" s="2"/>
      <c r="E49" s="2"/>
      <c r="F49" s="3">
        <v>3</v>
      </c>
      <c r="G49" s="3"/>
      <c r="H49" s="3"/>
      <c r="I49" s="3"/>
      <c r="J49" s="3"/>
      <c r="K49" s="3"/>
      <c r="L49" s="3"/>
      <c r="M49" s="3"/>
      <c r="N49" s="3"/>
      <c r="O49" s="4"/>
      <c r="P49" s="4">
        <v>1</v>
      </c>
      <c r="Q49" s="3"/>
      <c r="R49" s="16"/>
      <c r="S49" s="98"/>
    </row>
    <row r="50" spans="1:19" x14ac:dyDescent="0.3">
      <c r="A50" s="1" t="s">
        <v>19</v>
      </c>
      <c r="B50" s="16" t="s">
        <v>59</v>
      </c>
      <c r="C50" s="18">
        <v>1</v>
      </c>
      <c r="D50" s="2"/>
      <c r="E50" s="2"/>
      <c r="F50" s="3">
        <v>12</v>
      </c>
      <c r="G50" s="3"/>
      <c r="H50" s="3"/>
      <c r="I50" s="3"/>
      <c r="J50" s="3"/>
      <c r="K50" s="3"/>
      <c r="L50" s="3"/>
      <c r="M50" s="3"/>
      <c r="N50" s="3"/>
      <c r="O50" s="4"/>
      <c r="P50" s="4">
        <v>9</v>
      </c>
      <c r="Q50" s="3"/>
      <c r="R50" s="16"/>
      <c r="S50" s="98"/>
    </row>
    <row r="51" spans="1:19" x14ac:dyDescent="0.3">
      <c r="A51" s="1" t="s">
        <v>19</v>
      </c>
      <c r="B51" s="16" t="s">
        <v>110</v>
      </c>
      <c r="C51" s="18">
        <v>1</v>
      </c>
      <c r="D51" s="2"/>
      <c r="E51" s="2"/>
      <c r="F51" s="3">
        <v>8</v>
      </c>
      <c r="G51" s="3"/>
      <c r="H51" s="3"/>
      <c r="I51" s="3"/>
      <c r="J51" s="3"/>
      <c r="K51" s="3"/>
      <c r="L51" s="3"/>
      <c r="M51" s="3"/>
      <c r="N51" s="3"/>
      <c r="O51" s="4"/>
      <c r="P51" s="4">
        <v>7</v>
      </c>
      <c r="Q51" s="3"/>
      <c r="R51" s="16"/>
      <c r="S51" s="98"/>
    </row>
    <row r="52" spans="1:19" x14ac:dyDescent="0.3">
      <c r="A52" s="1" t="s">
        <v>19</v>
      </c>
      <c r="B52" s="16" t="s">
        <v>60</v>
      </c>
      <c r="C52" s="18">
        <v>1</v>
      </c>
      <c r="D52" s="2"/>
      <c r="E52" s="2"/>
      <c r="F52" s="3">
        <v>4</v>
      </c>
      <c r="G52" s="3"/>
      <c r="H52" s="3"/>
      <c r="I52" s="3"/>
      <c r="J52" s="3"/>
      <c r="K52" s="3"/>
      <c r="L52" s="3"/>
      <c r="M52" s="3"/>
      <c r="N52" s="3"/>
      <c r="O52" s="4"/>
      <c r="P52" s="4">
        <v>1</v>
      </c>
      <c r="Q52" s="3"/>
      <c r="R52" s="16"/>
      <c r="S52" s="98"/>
    </row>
    <row r="53" spans="1:19" ht="15" thickBot="1" x14ac:dyDescent="0.35">
      <c r="A53" s="1" t="s">
        <v>19</v>
      </c>
      <c r="B53" s="16" t="s">
        <v>61</v>
      </c>
      <c r="C53" s="26">
        <v>1</v>
      </c>
      <c r="D53" s="20"/>
      <c r="E53" s="20"/>
      <c r="F53" s="21">
        <v>6</v>
      </c>
      <c r="G53" s="21"/>
      <c r="H53" s="21"/>
      <c r="I53" s="21"/>
      <c r="J53" s="21"/>
      <c r="K53" s="21"/>
      <c r="L53" s="21"/>
      <c r="M53" s="21"/>
      <c r="N53" s="21"/>
      <c r="O53" s="27"/>
      <c r="P53" s="27">
        <v>3</v>
      </c>
      <c r="Q53" s="21"/>
      <c r="R53" s="16"/>
      <c r="S53" s="99"/>
    </row>
    <row r="54" spans="1:19" ht="15" thickBot="1" x14ac:dyDescent="0.35">
      <c r="A54" s="54" t="s">
        <v>62</v>
      </c>
      <c r="B54" s="55"/>
      <c r="C54" s="34">
        <f>SUM(C42:C53,C40,C38,C34:C36,C32,C30,C4:C28)</f>
        <v>7</v>
      </c>
      <c r="D54" s="34">
        <f>SUM(D4:D27,D30:D38,D40:D47)</f>
        <v>27</v>
      </c>
      <c r="E54" s="34">
        <f>SUM(E4:E27,E30:E38,E40:E47)</f>
        <v>17</v>
      </c>
      <c r="F54" s="34">
        <f>SUM(F42:F53,F40,F38,F34:F36,F32,F30,F4:F28)</f>
        <v>6685</v>
      </c>
      <c r="G54" s="34">
        <f>SUM(G4:G28,G30,G32,G34:G36,G38,G40,G42:G53)</f>
        <v>862</v>
      </c>
      <c r="H54" s="34">
        <f>SUM(H4:H28,H30,H32,H34:H36,H38,H40,H42:H53)</f>
        <v>72</v>
      </c>
      <c r="I54" s="34">
        <f>SUM(I42:I53,I40,I38,I34:I36,I32,I30,I4:I28)</f>
        <v>800</v>
      </c>
      <c r="J54" s="34">
        <f t="shared" ref="J54:R54" si="0">SUM(J4:J27,J30:J38,J40:J46)</f>
        <v>76</v>
      </c>
      <c r="K54" s="34">
        <f t="shared" si="0"/>
        <v>132</v>
      </c>
      <c r="L54" s="34">
        <f t="shared" si="0"/>
        <v>1334</v>
      </c>
      <c r="M54" s="34">
        <f t="shared" si="0"/>
        <v>885</v>
      </c>
      <c r="N54" s="34">
        <f t="shared" si="0"/>
        <v>128</v>
      </c>
      <c r="O54" s="34">
        <f t="shared" si="0"/>
        <v>175</v>
      </c>
      <c r="P54" s="34">
        <f>SUM(P53,P42:P52,P40,P38,P34:P36,P32,P30,P4:P28)</f>
        <v>721</v>
      </c>
      <c r="Q54" s="39">
        <f t="shared" si="0"/>
        <v>144</v>
      </c>
      <c r="R54" s="39">
        <f t="shared" si="0"/>
        <v>10</v>
      </c>
      <c r="S54" s="39">
        <f t="shared" ref="S54" si="1">SUM(S4:S27,S30:S38,S40:S46)</f>
        <v>11</v>
      </c>
    </row>
    <row r="55" spans="1:19" x14ac:dyDescent="0.3">
      <c r="A55" s="13"/>
    </row>
    <row r="56" spans="1:19" x14ac:dyDescent="0.3">
      <c r="A56" s="12"/>
      <c r="D56" s="14" t="s">
        <v>63</v>
      </c>
    </row>
    <row r="57" spans="1:19" x14ac:dyDescent="0.3">
      <c r="A57" s="12"/>
      <c r="D57" s="14" t="s">
        <v>64</v>
      </c>
    </row>
    <row r="58" spans="1:19" x14ac:dyDescent="0.3">
      <c r="A58" s="12"/>
      <c r="D58" s="14" t="s">
        <v>65</v>
      </c>
    </row>
    <row r="59" spans="1:19" x14ac:dyDescent="0.3">
      <c r="A59" s="12"/>
    </row>
    <row r="60" spans="1:19" ht="15" thickBot="1" x14ac:dyDescent="0.35">
      <c r="A60" s="72" t="s">
        <v>66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</row>
    <row r="61" spans="1:19" x14ac:dyDescent="0.3">
      <c r="A61" s="5" t="s">
        <v>67</v>
      </c>
      <c r="B61" s="17" t="s">
        <v>68</v>
      </c>
      <c r="C61" s="36"/>
      <c r="D61" s="6">
        <v>1</v>
      </c>
      <c r="E61" s="6">
        <v>1</v>
      </c>
      <c r="F61" s="6">
        <v>106</v>
      </c>
      <c r="G61" s="6">
        <v>19</v>
      </c>
      <c r="H61" s="6">
        <v>2</v>
      </c>
      <c r="I61" s="6">
        <v>24</v>
      </c>
      <c r="J61" s="6"/>
      <c r="K61" s="6">
        <v>7</v>
      </c>
      <c r="L61" s="6">
        <v>8</v>
      </c>
      <c r="M61" s="6">
        <v>4</v>
      </c>
      <c r="N61" s="6">
        <v>1</v>
      </c>
      <c r="O61" s="6">
        <v>1</v>
      </c>
      <c r="P61" s="6">
        <v>15</v>
      </c>
      <c r="Q61" s="6">
        <v>1</v>
      </c>
      <c r="R61" s="17"/>
      <c r="S61" s="100">
        <v>6</v>
      </c>
    </row>
    <row r="62" spans="1:19" x14ac:dyDescent="0.3">
      <c r="A62" s="1" t="s">
        <v>67</v>
      </c>
      <c r="B62" s="16" t="s">
        <v>69</v>
      </c>
      <c r="C62" s="37"/>
      <c r="D62" s="3">
        <v>1</v>
      </c>
      <c r="E62" s="3">
        <v>1</v>
      </c>
      <c r="F62" s="3">
        <v>105</v>
      </c>
      <c r="G62" s="3">
        <v>4</v>
      </c>
      <c r="H62" s="3">
        <v>1</v>
      </c>
      <c r="I62" s="3">
        <v>26</v>
      </c>
      <c r="J62" s="3"/>
      <c r="K62" s="3">
        <v>4</v>
      </c>
      <c r="L62" s="3">
        <v>22</v>
      </c>
      <c r="M62" s="3">
        <v>6</v>
      </c>
      <c r="N62" s="3"/>
      <c r="O62" s="3">
        <v>12</v>
      </c>
      <c r="P62" s="3" t="s">
        <v>70</v>
      </c>
      <c r="Q62" s="3">
        <v>3</v>
      </c>
      <c r="R62" s="16"/>
      <c r="S62" s="101"/>
    </row>
    <row r="63" spans="1:19" x14ac:dyDescent="0.3">
      <c r="A63" s="1" t="s">
        <v>67</v>
      </c>
      <c r="B63" s="16" t="s">
        <v>71</v>
      </c>
      <c r="C63" s="37"/>
      <c r="D63" s="3">
        <v>1</v>
      </c>
      <c r="E63" s="3">
        <v>1</v>
      </c>
      <c r="F63" s="3">
        <v>238</v>
      </c>
      <c r="G63" s="3">
        <v>36</v>
      </c>
      <c r="H63" s="3">
        <v>2</v>
      </c>
      <c r="I63" s="3">
        <v>56</v>
      </c>
      <c r="J63" s="3">
        <v>3</v>
      </c>
      <c r="K63" s="3">
        <v>5</v>
      </c>
      <c r="L63" s="3">
        <v>17</v>
      </c>
      <c r="M63" s="3">
        <v>28</v>
      </c>
      <c r="N63" s="3">
        <v>4</v>
      </c>
      <c r="O63" s="3">
        <v>3</v>
      </c>
      <c r="P63" s="3">
        <v>25</v>
      </c>
      <c r="Q63" s="3">
        <v>2</v>
      </c>
      <c r="R63" s="16"/>
      <c r="S63" s="101"/>
    </row>
    <row r="64" spans="1:19" x14ac:dyDescent="0.3">
      <c r="A64" s="1" t="s">
        <v>67</v>
      </c>
      <c r="B64" s="16" t="s">
        <v>111</v>
      </c>
      <c r="C64" s="37"/>
      <c r="D64" s="3">
        <v>1</v>
      </c>
      <c r="E64" s="3">
        <v>1</v>
      </c>
      <c r="F64" s="3">
        <v>60</v>
      </c>
      <c r="G64" s="3">
        <v>6</v>
      </c>
      <c r="H64" s="3">
        <v>1</v>
      </c>
      <c r="I64" s="3">
        <v>5</v>
      </c>
      <c r="J64" s="3">
        <v>4</v>
      </c>
      <c r="K64" s="3">
        <v>5</v>
      </c>
      <c r="L64" s="3"/>
      <c r="M64" s="3">
        <v>4</v>
      </c>
      <c r="N64" s="3"/>
      <c r="O64" s="3">
        <v>3</v>
      </c>
      <c r="P64" s="3">
        <v>10</v>
      </c>
      <c r="Q64" s="3">
        <v>2</v>
      </c>
      <c r="R64" s="16"/>
      <c r="S64" s="101"/>
    </row>
    <row r="65" spans="1:19" x14ac:dyDescent="0.3">
      <c r="A65" s="1" t="s">
        <v>67</v>
      </c>
      <c r="B65" s="16" t="s">
        <v>112</v>
      </c>
      <c r="C65" s="37"/>
      <c r="D65" s="3">
        <v>1</v>
      </c>
      <c r="E65" s="3">
        <v>1</v>
      </c>
      <c r="F65" s="3">
        <v>1</v>
      </c>
      <c r="G65" s="3">
        <v>28</v>
      </c>
      <c r="H65" s="3">
        <v>1</v>
      </c>
      <c r="I65" s="3"/>
      <c r="J65" s="3"/>
      <c r="K65" s="3"/>
      <c r="L65" s="3"/>
      <c r="M65" s="3">
        <v>2</v>
      </c>
      <c r="N65" s="3"/>
      <c r="O65" s="3"/>
      <c r="P65" s="3">
        <v>26</v>
      </c>
      <c r="Q65" s="3"/>
      <c r="R65" s="16"/>
      <c r="S65" s="101"/>
    </row>
    <row r="66" spans="1:19" x14ac:dyDescent="0.3">
      <c r="A66" s="1" t="s">
        <v>67</v>
      </c>
      <c r="B66" s="16" t="s">
        <v>72</v>
      </c>
      <c r="C66" s="37"/>
      <c r="D66" s="3">
        <v>2</v>
      </c>
      <c r="E66" s="3">
        <v>1</v>
      </c>
      <c r="F66" s="3">
        <v>404</v>
      </c>
      <c r="G66" s="3">
        <v>21</v>
      </c>
      <c r="H66" s="3">
        <v>4</v>
      </c>
      <c r="I66" s="3">
        <v>68</v>
      </c>
      <c r="J66" s="3"/>
      <c r="K66" s="3">
        <v>10</v>
      </c>
      <c r="L66" s="3">
        <v>55</v>
      </c>
      <c r="M66" s="3">
        <v>41</v>
      </c>
      <c r="N66" s="3">
        <v>14</v>
      </c>
      <c r="O66" s="3">
        <v>4</v>
      </c>
      <c r="P66" s="3">
        <v>45</v>
      </c>
      <c r="Q66" s="3">
        <v>8</v>
      </c>
      <c r="R66" s="16"/>
      <c r="S66" s="101"/>
    </row>
    <row r="67" spans="1:19" x14ac:dyDescent="0.3">
      <c r="A67" s="1" t="s">
        <v>67</v>
      </c>
      <c r="B67" s="16" t="s">
        <v>113</v>
      </c>
      <c r="C67" s="37"/>
      <c r="D67" s="3">
        <v>1</v>
      </c>
      <c r="E67" s="3">
        <v>2</v>
      </c>
      <c r="F67" s="3">
        <v>320</v>
      </c>
      <c r="G67" s="3">
        <v>34</v>
      </c>
      <c r="H67" s="3">
        <v>5</v>
      </c>
      <c r="I67" s="3">
        <v>4</v>
      </c>
      <c r="J67" s="3"/>
      <c r="K67" s="3">
        <v>6</v>
      </c>
      <c r="L67" s="3">
        <v>5</v>
      </c>
      <c r="M67" s="3">
        <v>11</v>
      </c>
      <c r="N67" s="3">
        <v>2</v>
      </c>
      <c r="O67" s="3">
        <v>9</v>
      </c>
      <c r="P67" s="3">
        <v>21</v>
      </c>
      <c r="Q67" s="3">
        <v>0</v>
      </c>
      <c r="R67" s="16"/>
      <c r="S67" s="101"/>
    </row>
    <row r="68" spans="1:19" x14ac:dyDescent="0.3">
      <c r="A68" s="1" t="s">
        <v>67</v>
      </c>
      <c r="B68" s="16" t="s">
        <v>114</v>
      </c>
      <c r="C68" s="37"/>
      <c r="D68" s="3">
        <v>1</v>
      </c>
      <c r="E68" s="3">
        <v>1</v>
      </c>
      <c r="F68" s="3">
        <v>25</v>
      </c>
      <c r="G68" s="3">
        <v>5</v>
      </c>
      <c r="H68" s="3">
        <v>1</v>
      </c>
      <c r="I68" s="3"/>
      <c r="J68" s="3"/>
      <c r="K68" s="3"/>
      <c r="L68" s="3"/>
      <c r="M68" s="3"/>
      <c r="N68" s="3"/>
      <c r="O68" s="3"/>
      <c r="P68" s="3">
        <v>4</v>
      </c>
      <c r="Q68" s="3"/>
      <c r="R68" s="16"/>
      <c r="S68" s="101"/>
    </row>
    <row r="69" spans="1:19" x14ac:dyDescent="0.3">
      <c r="A69" s="1" t="s">
        <v>67</v>
      </c>
      <c r="B69" s="16" t="s">
        <v>73</v>
      </c>
      <c r="C69" s="37"/>
      <c r="D69" s="3">
        <v>1</v>
      </c>
      <c r="E69" s="3">
        <v>1</v>
      </c>
      <c r="F69" s="3">
        <v>161</v>
      </c>
      <c r="G69" s="3">
        <v>26</v>
      </c>
      <c r="H69" s="3">
        <v>1</v>
      </c>
      <c r="I69" s="3">
        <v>69</v>
      </c>
      <c r="J69" s="3">
        <v>24</v>
      </c>
      <c r="K69" s="3">
        <v>8</v>
      </c>
      <c r="L69" s="3">
        <v>75</v>
      </c>
      <c r="M69" s="3">
        <v>20</v>
      </c>
      <c r="N69" s="3">
        <v>11</v>
      </c>
      <c r="O69" s="3">
        <v>8</v>
      </c>
      <c r="P69" s="3">
        <v>50</v>
      </c>
      <c r="Q69" s="3">
        <v>10</v>
      </c>
      <c r="R69" s="16"/>
      <c r="S69" s="101"/>
    </row>
    <row r="70" spans="1:19" x14ac:dyDescent="0.3">
      <c r="A70" s="1" t="s">
        <v>67</v>
      </c>
      <c r="B70" s="16" t="s">
        <v>74</v>
      </c>
      <c r="C70" s="37"/>
      <c r="D70" s="3">
        <v>4</v>
      </c>
      <c r="E70" s="3">
        <v>6</v>
      </c>
      <c r="F70" s="3">
        <f>1256+44</f>
        <v>1300</v>
      </c>
      <c r="G70" s="3">
        <v>46</v>
      </c>
      <c r="H70" s="3">
        <v>15</v>
      </c>
      <c r="I70" s="3">
        <v>211</v>
      </c>
      <c r="J70" s="3">
        <v>24</v>
      </c>
      <c r="K70" s="3">
        <v>75</v>
      </c>
      <c r="L70" s="3">
        <v>199</v>
      </c>
      <c r="M70" s="3">
        <v>510</v>
      </c>
      <c r="N70" s="3">
        <v>104</v>
      </c>
      <c r="O70" s="3">
        <v>131</v>
      </c>
      <c r="P70" s="3">
        <v>96</v>
      </c>
      <c r="Q70" s="3">
        <v>12</v>
      </c>
      <c r="R70" s="16"/>
      <c r="S70" s="101"/>
    </row>
    <row r="71" spans="1:19" x14ac:dyDescent="0.3">
      <c r="A71" s="1" t="s">
        <v>67</v>
      </c>
      <c r="B71" s="16" t="s">
        <v>75</v>
      </c>
      <c r="C71" s="37"/>
      <c r="D71" s="3">
        <v>1</v>
      </c>
      <c r="E71" s="3"/>
      <c r="F71" s="3"/>
      <c r="G71" s="3">
        <v>13</v>
      </c>
      <c r="H71" s="3"/>
      <c r="I71" s="3"/>
      <c r="J71" s="3"/>
      <c r="K71" s="3"/>
      <c r="L71" s="3"/>
      <c r="M71" s="3"/>
      <c r="N71" s="3">
        <v>1</v>
      </c>
      <c r="O71" s="3"/>
      <c r="P71" s="3">
        <v>31</v>
      </c>
      <c r="Q71" s="3"/>
      <c r="R71" s="16"/>
      <c r="S71" s="101"/>
    </row>
    <row r="72" spans="1:19" x14ac:dyDescent="0.3">
      <c r="A72" s="1" t="s">
        <v>67</v>
      </c>
      <c r="B72" s="16" t="s">
        <v>76</v>
      </c>
      <c r="C72" s="37"/>
      <c r="D72" s="3">
        <v>2</v>
      </c>
      <c r="E72" s="3">
        <v>4</v>
      </c>
      <c r="F72" s="3">
        <v>1329</v>
      </c>
      <c r="G72" s="3">
        <v>247</v>
      </c>
      <c r="H72" s="3">
        <v>10</v>
      </c>
      <c r="I72" s="3">
        <v>97</v>
      </c>
      <c r="J72" s="3">
        <v>39</v>
      </c>
      <c r="K72" s="3">
        <v>90</v>
      </c>
      <c r="L72" s="3">
        <v>799</v>
      </c>
      <c r="M72" s="3">
        <v>156</v>
      </c>
      <c r="N72" s="3">
        <v>29</v>
      </c>
      <c r="O72" s="3">
        <v>89</v>
      </c>
      <c r="P72" s="3">
        <v>40</v>
      </c>
      <c r="Q72" s="3">
        <v>16</v>
      </c>
      <c r="R72" s="16"/>
      <c r="S72" s="101"/>
    </row>
    <row r="73" spans="1:19" x14ac:dyDescent="0.3">
      <c r="A73" s="1" t="s">
        <v>67</v>
      </c>
      <c r="B73" s="16" t="s">
        <v>77</v>
      </c>
      <c r="C73" s="37"/>
      <c r="D73" s="3">
        <v>1</v>
      </c>
      <c r="E73" s="3">
        <v>1</v>
      </c>
      <c r="F73" s="3">
        <v>554</v>
      </c>
      <c r="G73" s="3">
        <v>94</v>
      </c>
      <c r="H73" s="3">
        <v>4</v>
      </c>
      <c r="I73" s="3">
        <v>109</v>
      </c>
      <c r="J73" s="3">
        <v>37</v>
      </c>
      <c r="K73" s="3">
        <v>18</v>
      </c>
      <c r="L73" s="3">
        <v>86</v>
      </c>
      <c r="M73" s="3">
        <v>43</v>
      </c>
      <c r="N73" s="3">
        <v>10</v>
      </c>
      <c r="O73" s="3">
        <v>24</v>
      </c>
      <c r="P73" s="3">
        <v>72</v>
      </c>
      <c r="Q73" s="3">
        <v>16</v>
      </c>
      <c r="R73" s="16"/>
      <c r="S73" s="101"/>
    </row>
    <row r="74" spans="1:19" x14ac:dyDescent="0.3">
      <c r="A74" s="1" t="s">
        <v>67</v>
      </c>
      <c r="B74" s="16" t="s">
        <v>78</v>
      </c>
      <c r="C74" s="37"/>
      <c r="D74" s="3">
        <v>8</v>
      </c>
      <c r="E74" s="3">
        <v>6</v>
      </c>
      <c r="F74" s="3">
        <v>4098</v>
      </c>
      <c r="G74" s="3">
        <v>177</v>
      </c>
      <c r="H74" s="3">
        <v>39</v>
      </c>
      <c r="I74" s="3">
        <v>401</v>
      </c>
      <c r="J74" s="3">
        <v>43</v>
      </c>
      <c r="K74" s="3">
        <v>168</v>
      </c>
      <c r="L74" s="3">
        <v>423</v>
      </c>
      <c r="M74" s="3">
        <v>1068</v>
      </c>
      <c r="N74" s="3" t="s">
        <v>79</v>
      </c>
      <c r="O74" s="3">
        <v>256</v>
      </c>
      <c r="P74" s="3">
        <v>401</v>
      </c>
      <c r="Q74" s="3">
        <v>53</v>
      </c>
      <c r="R74" s="16">
        <v>1</v>
      </c>
      <c r="S74" s="101"/>
    </row>
    <row r="75" spans="1:19" x14ac:dyDescent="0.3">
      <c r="A75" s="1" t="s">
        <v>67</v>
      </c>
      <c r="B75" s="16" t="s">
        <v>80</v>
      </c>
      <c r="C75" s="37"/>
      <c r="D75" s="3">
        <v>2</v>
      </c>
      <c r="E75" s="3">
        <v>6</v>
      </c>
      <c r="F75" s="3">
        <v>1352</v>
      </c>
      <c r="G75" s="3">
        <v>127</v>
      </c>
      <c r="H75" s="3">
        <v>6</v>
      </c>
      <c r="I75" s="3">
        <v>280</v>
      </c>
      <c r="J75" s="3">
        <v>61</v>
      </c>
      <c r="K75" s="3">
        <v>204</v>
      </c>
      <c r="L75" s="3">
        <v>564</v>
      </c>
      <c r="M75" s="3">
        <v>142</v>
      </c>
      <c r="N75" s="3">
        <v>79</v>
      </c>
      <c r="O75" s="3">
        <v>47</v>
      </c>
      <c r="P75" s="3">
        <v>62</v>
      </c>
      <c r="Q75" s="3">
        <v>27</v>
      </c>
      <c r="R75" s="16"/>
      <c r="S75" s="101"/>
    </row>
    <row r="76" spans="1:19" x14ac:dyDescent="0.3">
      <c r="A76" s="1" t="s">
        <v>67</v>
      </c>
      <c r="B76" s="16" t="s">
        <v>81</v>
      </c>
      <c r="C76" s="37"/>
      <c r="D76" s="3">
        <v>2</v>
      </c>
      <c r="E76" s="3">
        <v>1</v>
      </c>
      <c r="F76" s="3">
        <v>1090</v>
      </c>
      <c r="G76" s="3">
        <v>84</v>
      </c>
      <c r="H76" s="3">
        <v>4</v>
      </c>
      <c r="I76" s="3">
        <v>17</v>
      </c>
      <c r="J76" s="3"/>
      <c r="K76" s="3">
        <v>6</v>
      </c>
      <c r="L76" s="3">
        <v>5</v>
      </c>
      <c r="M76" s="3">
        <v>52</v>
      </c>
      <c r="N76" s="3">
        <v>1</v>
      </c>
      <c r="O76" s="3">
        <v>1</v>
      </c>
      <c r="P76" s="3" t="s">
        <v>82</v>
      </c>
      <c r="Q76" s="3"/>
      <c r="R76" s="16"/>
      <c r="S76" s="101"/>
    </row>
    <row r="77" spans="1:19" x14ac:dyDescent="0.3">
      <c r="A77" s="1" t="s">
        <v>67</v>
      </c>
      <c r="B77" s="16" t="s">
        <v>83</v>
      </c>
      <c r="C77" s="37"/>
      <c r="D77" s="3">
        <v>4</v>
      </c>
      <c r="E77" s="3"/>
      <c r="F77" s="3"/>
      <c r="G77" s="3">
        <v>12</v>
      </c>
      <c r="H77" s="3"/>
      <c r="I77" s="3"/>
      <c r="J77" s="3"/>
      <c r="K77" s="3"/>
      <c r="L77" s="3"/>
      <c r="M77" s="3"/>
      <c r="N77" s="3"/>
      <c r="O77" s="3"/>
      <c r="P77" s="3">
        <v>2</v>
      </c>
      <c r="Q77" s="3"/>
      <c r="R77" s="16"/>
      <c r="S77" s="101"/>
    </row>
    <row r="78" spans="1:19" x14ac:dyDescent="0.3">
      <c r="A78" s="1" t="s">
        <v>67</v>
      </c>
      <c r="B78" s="16" t="s">
        <v>84</v>
      </c>
      <c r="C78" s="37"/>
      <c r="D78" s="3">
        <v>1</v>
      </c>
      <c r="E78" s="3">
        <v>1</v>
      </c>
      <c r="F78" s="3">
        <v>286</v>
      </c>
      <c r="G78" s="3">
        <v>27</v>
      </c>
      <c r="H78" s="3">
        <v>1</v>
      </c>
      <c r="I78" s="3">
        <v>40</v>
      </c>
      <c r="J78" s="3">
        <v>0</v>
      </c>
      <c r="K78" s="3">
        <v>11</v>
      </c>
      <c r="L78" s="3">
        <v>0</v>
      </c>
      <c r="M78" s="3">
        <v>20</v>
      </c>
      <c r="N78" s="3"/>
      <c r="O78" s="3">
        <v>4</v>
      </c>
      <c r="P78" s="3">
        <v>21</v>
      </c>
      <c r="Q78" s="3">
        <v>5</v>
      </c>
      <c r="R78" s="16"/>
      <c r="S78" s="101"/>
    </row>
    <row r="79" spans="1:19" x14ac:dyDescent="0.3">
      <c r="A79" s="1" t="s">
        <v>67</v>
      </c>
      <c r="B79" s="16" t="s">
        <v>115</v>
      </c>
      <c r="C79" s="37"/>
      <c r="D79" s="3">
        <v>1</v>
      </c>
      <c r="E79" s="3">
        <v>0</v>
      </c>
      <c r="F79" s="3">
        <v>25</v>
      </c>
      <c r="G79" s="3">
        <v>6</v>
      </c>
      <c r="H79" s="3">
        <v>1</v>
      </c>
      <c r="I79" s="3"/>
      <c r="J79" s="3"/>
      <c r="K79" s="3"/>
      <c r="L79" s="3"/>
      <c r="M79" s="3"/>
      <c r="N79" s="3"/>
      <c r="O79" s="3">
        <v>1</v>
      </c>
      <c r="P79" s="3">
        <v>6</v>
      </c>
      <c r="Q79" s="3"/>
      <c r="R79" s="16"/>
      <c r="S79" s="101"/>
    </row>
    <row r="80" spans="1:19" x14ac:dyDescent="0.3">
      <c r="A80" s="1" t="s">
        <v>67</v>
      </c>
      <c r="B80" s="16" t="s">
        <v>85</v>
      </c>
      <c r="C80" s="37"/>
      <c r="D80" s="3">
        <v>1</v>
      </c>
      <c r="E80" s="3">
        <v>0</v>
      </c>
      <c r="F80" s="3">
        <v>0</v>
      </c>
      <c r="G80" s="3">
        <v>7</v>
      </c>
      <c r="H80" s="3"/>
      <c r="I80" s="3"/>
      <c r="J80" s="3"/>
      <c r="K80" s="3"/>
      <c r="L80" s="3"/>
      <c r="M80" s="3"/>
      <c r="N80" s="3"/>
      <c r="O80" s="3"/>
      <c r="P80" s="3">
        <v>6</v>
      </c>
      <c r="Q80" s="3"/>
      <c r="R80" s="16"/>
      <c r="S80" s="101"/>
    </row>
    <row r="81" spans="1:19" x14ac:dyDescent="0.3">
      <c r="A81" s="1" t="s">
        <v>67</v>
      </c>
      <c r="B81" s="16" t="s">
        <v>86</v>
      </c>
      <c r="C81" s="37"/>
      <c r="D81" s="3">
        <v>1</v>
      </c>
      <c r="E81" s="3">
        <v>1</v>
      </c>
      <c r="F81" s="3">
        <v>90</v>
      </c>
      <c r="G81" s="3">
        <v>21</v>
      </c>
      <c r="H81" s="3">
        <v>1</v>
      </c>
      <c r="I81" s="3">
        <v>2</v>
      </c>
      <c r="J81" s="3"/>
      <c r="K81" s="3"/>
      <c r="L81" s="3">
        <v>27</v>
      </c>
      <c r="M81" s="3">
        <v>9</v>
      </c>
      <c r="N81" s="3">
        <v>4</v>
      </c>
      <c r="O81" s="3">
        <v>2</v>
      </c>
      <c r="P81" s="3">
        <v>12</v>
      </c>
      <c r="Q81" s="3"/>
      <c r="R81" s="16"/>
      <c r="S81" s="101"/>
    </row>
    <row r="82" spans="1:19" x14ac:dyDescent="0.3">
      <c r="A82" s="1" t="s">
        <v>67</v>
      </c>
      <c r="B82" s="16" t="s">
        <v>87</v>
      </c>
      <c r="C82" s="37"/>
      <c r="D82" s="3">
        <v>1</v>
      </c>
      <c r="E82" s="3">
        <v>1</v>
      </c>
      <c r="F82" s="3">
        <v>163</v>
      </c>
      <c r="G82" s="3">
        <v>24</v>
      </c>
      <c r="H82" s="3">
        <v>4</v>
      </c>
      <c r="I82" s="3">
        <v>12</v>
      </c>
      <c r="J82" s="3"/>
      <c r="K82" s="3">
        <v>5</v>
      </c>
      <c r="L82" s="3">
        <v>2</v>
      </c>
      <c r="M82" s="3">
        <v>17</v>
      </c>
      <c r="N82" s="3"/>
      <c r="O82" s="3">
        <v>3</v>
      </c>
      <c r="P82" s="3">
        <v>17</v>
      </c>
      <c r="Q82" s="3"/>
      <c r="R82" s="16"/>
      <c r="S82" s="101"/>
    </row>
    <row r="83" spans="1:19" x14ac:dyDescent="0.3">
      <c r="A83" s="1" t="s">
        <v>67</v>
      </c>
      <c r="B83" s="16" t="s">
        <v>88</v>
      </c>
      <c r="C83" s="37">
        <v>1</v>
      </c>
      <c r="D83" s="44"/>
      <c r="E83" s="45" t="s">
        <v>89</v>
      </c>
      <c r="F83" s="45" t="s">
        <v>89</v>
      </c>
      <c r="G83" s="45">
        <v>7</v>
      </c>
      <c r="H83" s="45" t="s">
        <v>89</v>
      </c>
      <c r="I83" s="45" t="s">
        <v>89</v>
      </c>
      <c r="J83" s="45" t="s">
        <v>89</v>
      </c>
      <c r="K83" s="45" t="s">
        <v>89</v>
      </c>
      <c r="L83" s="45" t="s">
        <v>89</v>
      </c>
      <c r="M83" s="45" t="s">
        <v>89</v>
      </c>
      <c r="N83" s="45" t="s">
        <v>89</v>
      </c>
      <c r="O83" s="45" t="s">
        <v>89</v>
      </c>
      <c r="P83" s="45">
        <v>13</v>
      </c>
      <c r="Q83" s="45" t="s">
        <v>89</v>
      </c>
      <c r="R83" s="46" t="s">
        <v>89</v>
      </c>
      <c r="S83" s="101"/>
    </row>
    <row r="84" spans="1:19" x14ac:dyDescent="0.3">
      <c r="A84" s="1" t="s">
        <v>67</v>
      </c>
      <c r="B84" s="16" t="s">
        <v>90</v>
      </c>
      <c r="C84" s="37"/>
      <c r="D84" s="47">
        <v>2</v>
      </c>
      <c r="E84" s="48">
        <v>2</v>
      </c>
      <c r="F84" s="48">
        <v>629</v>
      </c>
      <c r="G84" s="48">
        <v>27</v>
      </c>
      <c r="H84" s="48">
        <v>7</v>
      </c>
      <c r="I84" s="48">
        <v>131</v>
      </c>
      <c r="J84" s="48" t="s">
        <v>89</v>
      </c>
      <c r="K84" s="48">
        <v>40</v>
      </c>
      <c r="L84" s="48">
        <v>96</v>
      </c>
      <c r="M84" s="48">
        <v>138</v>
      </c>
      <c r="N84" s="48">
        <v>10</v>
      </c>
      <c r="O84" s="48">
        <v>28</v>
      </c>
      <c r="P84" s="48">
        <v>119</v>
      </c>
      <c r="Q84" s="48">
        <v>9</v>
      </c>
      <c r="R84" s="49">
        <v>1</v>
      </c>
      <c r="S84" s="101"/>
    </row>
    <row r="85" spans="1:19" x14ac:dyDescent="0.3">
      <c r="A85" s="1" t="s">
        <v>67</v>
      </c>
      <c r="B85" s="16" t="s">
        <v>91</v>
      </c>
      <c r="C85" s="37"/>
      <c r="D85" s="3"/>
      <c r="E85" s="3"/>
      <c r="F85" s="3">
        <v>31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16"/>
      <c r="S85" s="101"/>
    </row>
    <row r="86" spans="1:19" ht="15.6" x14ac:dyDescent="0.3">
      <c r="A86" s="37" t="s">
        <v>67</v>
      </c>
      <c r="B86" s="52" t="s">
        <v>116</v>
      </c>
      <c r="C86" s="3">
        <v>1</v>
      </c>
      <c r="D86" s="3"/>
      <c r="E86" s="3"/>
      <c r="F86" s="3"/>
      <c r="G86" s="3">
        <v>7</v>
      </c>
      <c r="H86" s="3"/>
      <c r="I86" s="3"/>
      <c r="J86" s="3"/>
      <c r="K86" s="3"/>
      <c r="L86" s="3"/>
      <c r="M86" s="3"/>
      <c r="N86" s="3"/>
      <c r="O86" s="3"/>
      <c r="P86" s="3">
        <v>11</v>
      </c>
      <c r="Q86" s="3"/>
      <c r="R86" s="70"/>
      <c r="S86" s="101"/>
    </row>
    <row r="87" spans="1:19" x14ac:dyDescent="0.3">
      <c r="A87" s="1" t="s">
        <v>67</v>
      </c>
      <c r="B87" s="50" t="s">
        <v>92</v>
      </c>
      <c r="C87" s="37">
        <v>1</v>
      </c>
      <c r="D87" s="3"/>
      <c r="E87" s="3"/>
      <c r="F87" s="3"/>
      <c r="G87" s="3">
        <v>3</v>
      </c>
      <c r="H87" s="3"/>
      <c r="I87" s="3"/>
      <c r="J87" s="3"/>
      <c r="K87" s="3"/>
      <c r="L87" s="3"/>
      <c r="M87" s="3"/>
      <c r="N87" s="3"/>
      <c r="O87" s="3"/>
      <c r="P87" s="3">
        <v>3</v>
      </c>
      <c r="Q87" s="3"/>
      <c r="R87" s="16"/>
      <c r="S87" s="101"/>
    </row>
    <row r="88" spans="1:19" x14ac:dyDescent="0.3">
      <c r="A88" s="1" t="s">
        <v>67</v>
      </c>
      <c r="B88" s="3" t="s">
        <v>117</v>
      </c>
      <c r="C88" s="53">
        <v>1</v>
      </c>
      <c r="D88" s="3"/>
      <c r="E88" s="3"/>
      <c r="F88" s="3"/>
      <c r="G88" s="3">
        <v>6</v>
      </c>
      <c r="H88" s="3"/>
      <c r="I88" s="3"/>
      <c r="J88" s="3"/>
      <c r="K88" s="3"/>
      <c r="L88" s="3"/>
      <c r="M88" s="3"/>
      <c r="N88" s="3"/>
      <c r="O88" s="3"/>
      <c r="P88" s="3">
        <v>6</v>
      </c>
      <c r="Q88" s="3"/>
      <c r="R88" s="16"/>
      <c r="S88" s="101"/>
    </row>
    <row r="89" spans="1:19" x14ac:dyDescent="0.3">
      <c r="A89" s="1" t="s">
        <v>67</v>
      </c>
      <c r="B89" s="3" t="s">
        <v>118</v>
      </c>
      <c r="C89" s="53">
        <v>1</v>
      </c>
      <c r="D89" s="3"/>
      <c r="E89" s="3"/>
      <c r="F89" s="3"/>
      <c r="G89" s="3">
        <v>2</v>
      </c>
      <c r="H89" s="3"/>
      <c r="I89" s="3"/>
      <c r="J89" s="3"/>
      <c r="K89" s="3"/>
      <c r="L89" s="3"/>
      <c r="M89" s="3"/>
      <c r="N89" s="3"/>
      <c r="O89" s="3"/>
      <c r="P89" s="3">
        <v>2</v>
      </c>
      <c r="Q89" s="3"/>
      <c r="R89" s="16"/>
      <c r="S89" s="101"/>
    </row>
    <row r="90" spans="1:19" x14ac:dyDescent="0.3">
      <c r="A90" s="1" t="s">
        <v>67</v>
      </c>
      <c r="B90" s="16" t="s">
        <v>25</v>
      </c>
      <c r="C90" s="37">
        <v>1</v>
      </c>
      <c r="D90" s="3"/>
      <c r="E90" s="3"/>
      <c r="F90" s="3"/>
      <c r="G90" s="3">
        <v>3</v>
      </c>
      <c r="H90" s="3"/>
      <c r="I90" s="3"/>
      <c r="J90" s="3"/>
      <c r="K90" s="3"/>
      <c r="L90" s="3"/>
      <c r="M90" s="3"/>
      <c r="N90" s="3"/>
      <c r="O90" s="3"/>
      <c r="P90" s="3">
        <v>4</v>
      </c>
      <c r="Q90" s="3"/>
      <c r="R90" s="16"/>
      <c r="S90" s="101"/>
    </row>
    <row r="91" spans="1:19" x14ac:dyDescent="0.3">
      <c r="A91" s="1" t="s">
        <v>67</v>
      </c>
      <c r="B91" s="16" t="s">
        <v>93</v>
      </c>
      <c r="C91" s="37">
        <v>1</v>
      </c>
      <c r="D91" s="3"/>
      <c r="E91" s="3"/>
      <c r="F91" s="3"/>
      <c r="G91" s="3">
        <v>2</v>
      </c>
      <c r="H91" s="3"/>
      <c r="I91" s="3"/>
      <c r="J91" s="3"/>
      <c r="K91" s="3"/>
      <c r="L91" s="3"/>
      <c r="M91" s="3"/>
      <c r="N91" s="3"/>
      <c r="O91" s="3"/>
      <c r="P91" s="3">
        <v>2</v>
      </c>
      <c r="Q91" s="3"/>
      <c r="R91" s="16"/>
      <c r="S91" s="101"/>
    </row>
    <row r="92" spans="1:19" ht="15" thickBot="1" x14ac:dyDescent="0.35">
      <c r="A92" s="8" t="s">
        <v>67</v>
      </c>
      <c r="B92" s="11" t="s">
        <v>94</v>
      </c>
      <c r="C92" s="38">
        <v>1</v>
      </c>
      <c r="D92" s="10"/>
      <c r="E92" s="10"/>
      <c r="F92" s="10"/>
      <c r="G92" s="10">
        <v>3</v>
      </c>
      <c r="H92" s="10"/>
      <c r="I92" s="10"/>
      <c r="J92" s="10"/>
      <c r="K92" s="10"/>
      <c r="L92" s="10"/>
      <c r="M92" s="10"/>
      <c r="N92" s="10"/>
      <c r="O92" s="10"/>
      <c r="P92" s="10">
        <v>4</v>
      </c>
      <c r="Q92" s="10"/>
      <c r="R92" s="11"/>
      <c r="S92" s="102"/>
    </row>
    <row r="93" spans="1:19" ht="15" thickBot="1" x14ac:dyDescent="0.35">
      <c r="A93" s="56" t="s">
        <v>95</v>
      </c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60"/>
    </row>
    <row r="94" spans="1:19" x14ac:dyDescent="0.3">
      <c r="A94" s="5" t="s">
        <v>96</v>
      </c>
      <c r="B94" s="17" t="s">
        <v>97</v>
      </c>
      <c r="C94" s="36">
        <v>1</v>
      </c>
      <c r="D94" s="6"/>
      <c r="E94" s="44" t="s">
        <v>89</v>
      </c>
      <c r="F94" s="45" t="s">
        <v>89</v>
      </c>
      <c r="G94" s="45">
        <v>7</v>
      </c>
      <c r="H94" s="45" t="s">
        <v>89</v>
      </c>
      <c r="I94" s="45" t="s">
        <v>89</v>
      </c>
      <c r="J94" s="45" t="s">
        <v>89</v>
      </c>
      <c r="K94" s="45" t="s">
        <v>89</v>
      </c>
      <c r="L94" s="45" t="s">
        <v>89</v>
      </c>
      <c r="M94" s="45" t="s">
        <v>89</v>
      </c>
      <c r="N94" s="45" t="s">
        <v>89</v>
      </c>
      <c r="O94" s="45" t="s">
        <v>89</v>
      </c>
      <c r="P94" s="45">
        <v>13</v>
      </c>
      <c r="Q94" s="6"/>
      <c r="R94" s="17"/>
      <c r="S94" s="17"/>
    </row>
    <row r="95" spans="1:19" x14ac:dyDescent="0.3">
      <c r="A95" s="1" t="s">
        <v>96</v>
      </c>
      <c r="B95" s="16" t="s">
        <v>98</v>
      </c>
      <c r="C95" s="37"/>
      <c r="D95" s="3">
        <v>1</v>
      </c>
      <c r="E95" s="3">
        <v>1</v>
      </c>
      <c r="F95" s="3">
        <f>116+6</f>
        <v>122</v>
      </c>
      <c r="G95" s="3">
        <v>46</v>
      </c>
      <c r="H95" s="3"/>
      <c r="I95" s="3"/>
      <c r="J95" s="3">
        <v>7</v>
      </c>
      <c r="K95" s="3">
        <v>1</v>
      </c>
      <c r="L95" s="3"/>
      <c r="M95" s="3">
        <v>46</v>
      </c>
      <c r="N95" s="3">
        <v>9</v>
      </c>
      <c r="O95" s="3"/>
      <c r="P95" s="3">
        <v>117</v>
      </c>
      <c r="Q95" s="3"/>
      <c r="R95" s="16"/>
      <c r="S95" s="16"/>
    </row>
    <row r="96" spans="1:19" x14ac:dyDescent="0.3">
      <c r="A96" s="1" t="s">
        <v>96</v>
      </c>
      <c r="B96" s="16" t="s">
        <v>99</v>
      </c>
      <c r="C96" s="37">
        <v>1</v>
      </c>
      <c r="D96" s="3"/>
      <c r="E96" s="44" t="s">
        <v>89</v>
      </c>
      <c r="F96" s="45" t="s">
        <v>89</v>
      </c>
      <c r="G96" s="45">
        <v>3</v>
      </c>
      <c r="H96" s="45" t="s">
        <v>89</v>
      </c>
      <c r="I96" s="45" t="s">
        <v>89</v>
      </c>
      <c r="J96" s="45" t="s">
        <v>89</v>
      </c>
      <c r="K96" s="45" t="s">
        <v>89</v>
      </c>
      <c r="L96" s="45" t="s">
        <v>89</v>
      </c>
      <c r="M96" s="45" t="s">
        <v>89</v>
      </c>
      <c r="N96" s="45" t="s">
        <v>89</v>
      </c>
      <c r="O96" s="45" t="s">
        <v>89</v>
      </c>
      <c r="P96" s="45">
        <v>3</v>
      </c>
      <c r="Q96" s="45" t="s">
        <v>89</v>
      </c>
      <c r="R96" s="46" t="s">
        <v>89</v>
      </c>
      <c r="S96" s="46"/>
    </row>
    <row r="97" spans="1:19" ht="15" thickBot="1" x14ac:dyDescent="0.35">
      <c r="A97" s="8" t="s">
        <v>96</v>
      </c>
      <c r="B97" s="11" t="s">
        <v>100</v>
      </c>
      <c r="C97" s="38">
        <v>1</v>
      </c>
      <c r="D97" s="10"/>
      <c r="E97" s="47" t="s">
        <v>89</v>
      </c>
      <c r="F97" s="48" t="s">
        <v>89</v>
      </c>
      <c r="G97" s="48">
        <v>4</v>
      </c>
      <c r="H97" s="48" t="s">
        <v>89</v>
      </c>
      <c r="I97" s="48" t="s">
        <v>89</v>
      </c>
      <c r="J97" s="48" t="s">
        <v>89</v>
      </c>
      <c r="K97" s="48" t="s">
        <v>89</v>
      </c>
      <c r="L97" s="48" t="s">
        <v>89</v>
      </c>
      <c r="M97" s="48" t="s">
        <v>89</v>
      </c>
      <c r="N97" s="48" t="s">
        <v>89</v>
      </c>
      <c r="O97" s="48" t="s">
        <v>89</v>
      </c>
      <c r="P97" s="48">
        <v>3</v>
      </c>
      <c r="Q97" s="48" t="s">
        <v>89</v>
      </c>
      <c r="R97" s="49" t="s">
        <v>89</v>
      </c>
      <c r="S97" s="49" t="s">
        <v>89</v>
      </c>
    </row>
    <row r="98" spans="1:19" ht="15" thickBot="1" x14ac:dyDescent="0.35">
      <c r="A98" s="54" t="s">
        <v>62</v>
      </c>
      <c r="B98" s="55"/>
      <c r="C98" s="35">
        <v>11</v>
      </c>
      <c r="D98" s="51">
        <f t="shared" ref="D98:R98" si="2">SUM(D61:D95)</f>
        <v>42</v>
      </c>
      <c r="E98" s="51">
        <f t="shared" si="2"/>
        <v>40</v>
      </c>
      <c r="F98" s="51">
        <f t="shared" si="2"/>
        <v>12489</v>
      </c>
      <c r="G98" s="51">
        <f>SUM(G61:G97)</f>
        <v>1184</v>
      </c>
      <c r="H98" s="51">
        <f t="shared" si="2"/>
        <v>110</v>
      </c>
      <c r="I98" s="51">
        <f t="shared" si="2"/>
        <v>1552</v>
      </c>
      <c r="J98" s="51">
        <f t="shared" si="2"/>
        <v>242</v>
      </c>
      <c r="K98" s="51">
        <f t="shared" si="2"/>
        <v>663</v>
      </c>
      <c r="L98" s="51">
        <f t="shared" si="2"/>
        <v>2383</v>
      </c>
      <c r="M98" s="51">
        <f t="shared" si="2"/>
        <v>2317</v>
      </c>
      <c r="N98" s="51">
        <f t="shared" si="2"/>
        <v>279</v>
      </c>
      <c r="O98" s="51">
        <f t="shared" si="2"/>
        <v>626</v>
      </c>
      <c r="P98" s="51">
        <f>SUM(P61:P97)</f>
        <v>1262</v>
      </c>
      <c r="Q98" s="51">
        <f t="shared" si="2"/>
        <v>164</v>
      </c>
      <c r="R98" s="39">
        <f t="shared" si="2"/>
        <v>2</v>
      </c>
      <c r="S98" s="39">
        <f>SUM(S61,S94:S97)</f>
        <v>6</v>
      </c>
    </row>
    <row r="99" spans="1:19" x14ac:dyDescent="0.3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</sheetData>
  <mergeCells count="17">
    <mergeCell ref="A41:S41"/>
    <mergeCell ref="A60:S60"/>
    <mergeCell ref="A93:S93"/>
    <mergeCell ref="S5:S28"/>
    <mergeCell ref="S34:S36"/>
    <mergeCell ref="S42:S53"/>
    <mergeCell ref="S61:S92"/>
    <mergeCell ref="A3:S3"/>
    <mergeCell ref="A4:S4"/>
    <mergeCell ref="A29:S29"/>
    <mergeCell ref="A98:B98"/>
    <mergeCell ref="Q42:Q47"/>
    <mergeCell ref="A54:B54"/>
    <mergeCell ref="A31:S31"/>
    <mergeCell ref="A33:S33"/>
    <mergeCell ref="A37:S37"/>
    <mergeCell ref="A39:S39"/>
  </mergeCells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34BFB428F0A1468EBFDB7971DCF37E" ma:contentTypeVersion="18" ma:contentTypeDescription="Crée un document." ma:contentTypeScope="" ma:versionID="ec895fa02b260cef65579602c855a331">
  <xsd:schema xmlns:xsd="http://www.w3.org/2001/XMLSchema" xmlns:xs="http://www.w3.org/2001/XMLSchema" xmlns:p="http://schemas.microsoft.com/office/2006/metadata/properties" xmlns:ns3="1ca539c5-7ec2-41d0-8f9f-6542a47f881f" xmlns:ns4="3a5aebfd-711d-4dab-ab6b-6473963109f1" targetNamespace="http://schemas.microsoft.com/office/2006/metadata/properties" ma:root="true" ma:fieldsID="9ab23ca8d8b3f7bf3d50b63c0fc9efa5" ns3:_="" ns4:_="">
    <xsd:import namespace="1ca539c5-7ec2-41d0-8f9f-6542a47f881f"/>
    <xsd:import namespace="3a5aebfd-711d-4dab-ab6b-6473963109f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a539c5-7ec2-41d0-8f9f-6542a47f881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5aebfd-711d-4dab-ab6b-6473963109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a5aebfd-711d-4dab-ab6b-6473963109f1" xsi:nil="true"/>
  </documentManagement>
</p:properties>
</file>

<file path=customXml/itemProps1.xml><?xml version="1.0" encoding="utf-8"?>
<ds:datastoreItem xmlns:ds="http://schemas.openxmlformats.org/officeDocument/2006/customXml" ds:itemID="{DDD327F9-A4F5-4296-9E67-9D995A0A5E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a539c5-7ec2-41d0-8f9f-6542a47f881f"/>
    <ds:schemaRef ds:uri="3a5aebfd-711d-4dab-ab6b-6473963109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BFC25D-FF77-4CD3-ACBA-1DB47BB7BB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230591-5A6C-4C42-9DAA-5C80AF3544AA}">
  <ds:schemaRefs>
    <ds:schemaRef ds:uri="http://schemas.microsoft.com/office/2006/metadata/properties"/>
    <ds:schemaRef ds:uri="http://schemas.microsoft.com/office/infopath/2007/PartnerControls"/>
    <ds:schemaRef ds:uri="3a5aebfd-711d-4dab-ab6b-6473963109f1"/>
  </ds:schemaRefs>
</ds:datastoreItem>
</file>

<file path=docMetadata/LabelInfo.xml><?xml version="1.0" encoding="utf-8"?>
<clbl:labelList xmlns:clbl="http://schemas.microsoft.com/office/2020/mipLabelMetadata">
  <clbl:label id="{eb192e8f-e40c-4585-ba33-7a4edf9e1a2a}" enabled="0" method="" siteId="{eb192e8f-e40c-4585-ba33-7a4edf9e1a2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2025-06-17T11:18:25Z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0x0101000334BFB428F0A1468EBFDB7971DCF37E</vt:lpwstr>
  </property>
</Properties>
</file>